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 TRABAJO DE URGENCIA ON LINE\SEGUIMIENTO MODIF CORONA VIRUS\SEGUIMIENTO AL 01 SET 2020\"/>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1" i="2" l="1"/>
  <c r="J7" i="1" l="1"/>
  <c r="J6" i="1"/>
  <c r="D36" i="2" l="1"/>
  <c r="J5" i="1" l="1"/>
  <c r="E36" i="2"/>
  <c r="G36" i="2" s="1"/>
  <c r="J14" i="1" l="1"/>
  <c r="H15" i="1"/>
  <c r="J13" i="1" l="1"/>
  <c r="I6" i="1" l="1"/>
  <c r="I7" i="1"/>
  <c r="I8" i="1"/>
  <c r="I9" i="1"/>
  <c r="I10" i="1"/>
  <c r="I11" i="1"/>
  <c r="I12" i="1"/>
  <c r="I13" i="1"/>
  <c r="I14" i="1"/>
  <c r="I5" i="1"/>
  <c r="F6" i="1"/>
  <c r="F7" i="1"/>
  <c r="F8" i="1"/>
  <c r="F9" i="1"/>
  <c r="F10" i="1"/>
  <c r="F11" i="1"/>
  <c r="F12" i="1"/>
  <c r="F13" i="1"/>
  <c r="F14" i="1"/>
  <c r="F5" i="1"/>
  <c r="J8" i="1" l="1"/>
  <c r="J9" i="1"/>
  <c r="J10" i="1"/>
  <c r="J11" i="1"/>
  <c r="J12" i="1"/>
  <c r="G6" i="1"/>
  <c r="G7" i="1"/>
  <c r="G8" i="1"/>
  <c r="G9" i="1"/>
  <c r="G10" i="1"/>
  <c r="G11" i="1"/>
  <c r="G12" i="1"/>
  <c r="G13" i="1"/>
  <c r="G14" i="1"/>
  <c r="G5" i="1"/>
  <c r="D15" i="1"/>
  <c r="E15" i="1"/>
  <c r="F15" i="1" l="1"/>
  <c r="J15" i="1"/>
  <c r="G15" i="1"/>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8" i="2"/>
  <c r="G28" i="2"/>
  <c r="F29" i="2"/>
  <c r="G29" i="2"/>
  <c r="F30" i="2"/>
  <c r="G30" i="2"/>
  <c r="G31" i="2"/>
  <c r="F32" i="2"/>
  <c r="G32" i="2"/>
  <c r="F33" i="2"/>
  <c r="G33" i="2"/>
  <c r="F34" i="2"/>
  <c r="G34" i="2"/>
  <c r="F35" i="2"/>
  <c r="G35" i="2"/>
  <c r="F36" i="2" l="1"/>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I15" i="1"/>
</calcChain>
</file>

<file path=xl/sharedStrings.xml><?xml version="1.0" encoding="utf-8"?>
<sst xmlns="http://schemas.openxmlformats.org/spreadsheetml/2006/main" count="312" uniqueCount="145">
  <si>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</si>
  <si>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</si>
  <si>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</si>
  <si>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</si>
  <si>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</si>
  <si>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</si>
  <si>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</si>
  <si>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</si>
  <si>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</si>
  <si>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</si>
  <si>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</si>
  <si>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</si>
  <si>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</si>
  <si>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</si>
  <si>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</si>
  <si>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</si>
  <si>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</si>
  <si>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</si>
  <si>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</si>
  <si>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</si>
  <si>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</si>
  <si>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</si>
  <si>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</si>
  <si>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</si>
  <si>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</si>
  <si>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</si>
  <si>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</si>
  <si>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</si>
  <si>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</si>
  <si>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</si>
  <si>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</si>
  <si>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</si>
  <si>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</si>
  <si>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</si>
  <si>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</si>
  <si>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</si>
  <si>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</si>
  <si>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</si>
  <si>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</si>
  <si>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</si>
  <si>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</si>
  <si>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</si>
  <si>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</si>
  <si>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</si>
  <si>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</si>
  <si>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</si>
  <si>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</si>
  <si>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</si>
  <si>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</si>
  <si>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</si>
  <si>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</si>
  <si>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</si>
  <si>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</si>
  <si>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</si>
  <si>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</si>
  <si>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</si>
  <si>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</si>
  <si>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</si>
  <si>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</si>
  <si>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</si>
  <si>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</si>
  <si>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</si>
  <si>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</si>
  <si>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</si>
  <si>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</si>
  <si>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</si>
  <si>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</si>
  <si>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</si>
  <si>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</si>
  <si>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</si>
  <si>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</si>
  <si>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</si>
  <si>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</si>
  <si>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</si>
  <si>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</si>
  <si>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</si>
  <si>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</si>
  <si>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</si>
  <si>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</si>
  <si>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</si>
  <si>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</si>
  <si>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</si>
  <si>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</si>
  <si>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</si>
  <si>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</si>
  <si>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</si>
  <si>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</si>
  <si>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</si>
  <si>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</si>
  <si>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</si>
  <si>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</si>
  <si>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</si>
  <si>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</si>
  <si>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</si>
  <si>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</si>
  <si>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</si>
  <si>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</si>
  <si>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</si>
  <si>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</si>
  <si>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</si>
  <si>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</si>
  <si>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</si>
  <si>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</si>
  <si>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</si>
  <si>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</si>
  <si>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</si>
  <si>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</si>
  <si>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</si>
  <si>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</si>
  <si>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</si>
  <si>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</si>
  <si>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</si>
  <si>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</si>
  <si>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</si>
  <si>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</si>
  <si>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</si>
  <si>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</si>
  <si>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</si>
  <si>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</si>
  <si>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</si>
  <si>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</si>
  <si>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</si>
  <si>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</si>
  <si>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</si>
  <si>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</si>
  <si>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</si>
  <si>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</si>
  <si>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</si>
  <si>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</si>
  <si>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</si>
  <si>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</si>
  <si>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</si>
  <si>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</si>
  <si>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</si>
  <si>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</si>
  <si>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</si>
  <si>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</si>
  <si>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</si>
  <si>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</si>
  <si>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SEGURIDAD - 10 MILLONES</t>
  </si>
  <si>
    <t>OGA - 10 MILLONES</t>
  </si>
  <si>
    <t>MANTENIMIENTO - 10 MILLONES</t>
  </si>
  <si>
    <t>0078</t>
  </si>
  <si>
    <t>REPORTE POR UNIDAD EJECUTORA Y DESTINO - 10 MILLONES AL 01-09-2020</t>
  </si>
  <si>
    <t>EJECUCIÓN DEL PRESUPUESTO 10 MILLONES POR UNIDAD EJECUTORA AL 01-09-2020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</si>
</sst>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quot;&quot;"/>
    <numFmt numFmtId="165" formatCode="#,##0.00;\-#,##0.00;&quot;&quot;"/>
    <numFmt numFmtId="166" formatCode="0.0%"/>
  </numFmts>
  <fonts count="12"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
      <b/>
      <sz val="10"/>
      <color indexed="8"/>
      <name val="Arial Narrow"/>
      <family val="2"/>
    </font>
  </fonts>
  <fills count="11">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indexed="44"/>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2">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3" borderId="1"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166" fontId="7" fillId="4" borderId="5" xfId="1" applyNumberFormat="1" applyFont="1" applyFill="1" applyBorder="1" applyAlignment="1">
      <alignment horizontal="center" vertical="center"/>
    </xf>
    <xf numFmtId="9" fontId="7" fillId="4" borderId="5" xfId="1" applyNumberFormat="1" applyFont="1" applyFill="1" applyBorder="1" applyAlignment="1">
      <alignment horizontal="center" vertical="center"/>
    </xf>
    <xf numFmtId="0" fontId="3" fillId="0" borderId="2" xfId="0" applyFont="1" applyFill="1" applyBorder="1" applyAlignment="1">
      <alignment vertical="top"/>
    </xf>
    <xf numFmtId="0" fontId="4" fillId="0" borderId="2" xfId="0" applyFont="1" applyBorder="1" applyAlignment="1">
      <alignment vertical="top"/>
    </xf>
    <xf numFmtId="165" fontId="4" fillId="0" borderId="3" xfId="0" applyNumberFormat="1" applyFont="1" applyFill="1" applyBorder="1" applyAlignment="1">
      <alignment vertical="top"/>
    </xf>
    <xf numFmtId="0" fontId="4" fillId="0" borderId="2" xfId="0" applyNumberFormat="1" applyFont="1" applyFill="1" applyBorder="1" applyAlignment="1">
      <alignment vertical="top"/>
    </xf>
    <xf numFmtId="165" fontId="11" fillId="10" borderId="3" xfId="0" applyNumberFormat="1" applyFont="1" applyFill="1" applyBorder="1" applyAlignment="1">
      <alignment vertical="top"/>
    </xf>
    <xf numFmtId="164" fontId="11" fillId="10" borderId="3" xfId="0" applyNumberFormat="1" applyFont="1" applyFill="1" applyBorder="1" applyAlignment="1">
      <alignment vertical="top"/>
    </xf>
    <xf numFmtId="9" fontId="4" fillId="6" borderId="5" xfId="1" applyNumberFormat="1" applyFont="1" applyFill="1" applyBorder="1" applyAlignment="1">
      <alignment horizontal="center"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5"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Normal="100" workbookViewId="0">
      <selection activeCell="C13" sqref="C13"/>
    </sheetView>
  </sheetViews>
  <sheetFormatPr baseColWidth="10" defaultRowHeight="15" x14ac:dyDescent="0.25"/>
  <cols>
    <col min="1" max="1" width="3.140625" customWidth="1"/>
    <col min="2" max="2" width="6.2851562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2" t="s">
        <v>144</v>
      </c>
      <c r="C1" s="102"/>
      <c r="D1" s="102"/>
      <c r="E1" s="102"/>
      <c r="F1" s="102"/>
      <c r="G1" s="102"/>
      <c r="H1" s="102"/>
      <c r="I1" s="102"/>
      <c r="J1" s="102"/>
    </row>
    <row r="3" spans="2:10" ht="25.5" customHeight="1" x14ac:dyDescent="0.25">
      <c r="B3" s="98" t="s">
        <v>20</v>
      </c>
      <c r="C3" s="98"/>
      <c r="D3" s="8" t="s">
        <v>24</v>
      </c>
      <c r="E3" s="99" t="s">
        <v>26</v>
      </c>
      <c r="F3" s="100"/>
      <c r="G3" s="101"/>
      <c r="H3" s="99" t="s">
        <v>28</v>
      </c>
      <c r="I3" s="100"/>
      <c r="J3" s="101"/>
    </row>
    <row r="4" spans="2:10" ht="26.25" customHeight="1" x14ac:dyDescent="0.25">
      <c r="B4" s="98"/>
      <c r="C4" s="98"/>
      <c r="D4" s="6" t="s">
        <v>23</v>
      </c>
      <c r="E4" s="7" t="s">
        <v>21</v>
      </c>
      <c r="F4" s="7" t="s">
        <v>25</v>
      </c>
      <c r="G4" s="7" t="s">
        <v>27</v>
      </c>
      <c r="H4" s="7" t="s">
        <v>22</v>
      </c>
      <c r="I4" s="7" t="s">
        <v>25</v>
      </c>
      <c r="J4" s="7" t="s">
        <v>27</v>
      </c>
    </row>
    <row r="5" spans="2:10" x14ac:dyDescent="0.25">
      <c r="B5" s="85" t="s">
        <v>18</v>
      </c>
      <c r="C5" s="85" t="s">
        <v>19</v>
      </c>
      <c r="D5" s="86">
        <v>686665</v>
      </c>
      <c r="E5" s="86">
        <v>686665</v>
      </c>
      <c r="F5" s="79">
        <f>+E5/D5</f>
        <v>1</v>
      </c>
      <c r="G5" s="9">
        <f>+D5-E5</f>
        <v>0</v>
      </c>
      <c r="H5" s="86">
        <v>686665</v>
      </c>
      <c r="I5" s="80">
        <f>+H5/D5</f>
        <v>1</v>
      </c>
      <c r="J5" s="9">
        <f>+D5-H5</f>
        <v>0</v>
      </c>
    </row>
    <row r="6" spans="2:10" x14ac:dyDescent="0.25">
      <c r="B6" s="85" t="s">
        <v>6</v>
      </c>
      <c r="C6" s="85" t="s">
        <v>7</v>
      </c>
      <c r="D6" s="86">
        <v>409469</v>
      </c>
      <c r="E6" s="86">
        <v>409468.7</v>
      </c>
      <c r="F6" s="79">
        <f t="shared" ref="F6:F14" si="0">+E6/D6</f>
        <v>0.99999926734380384</v>
      </c>
      <c r="G6" s="9">
        <f t="shared" ref="G6:G14" si="1">+D6-E6</f>
        <v>0.29999999998835847</v>
      </c>
      <c r="H6" s="86">
        <v>409468.7</v>
      </c>
      <c r="I6" s="80">
        <f t="shared" ref="I6:I14" si="2">+H6/D6</f>
        <v>0.99999926734380384</v>
      </c>
      <c r="J6" s="9">
        <f>+D6-H6</f>
        <v>0.29999999998835847</v>
      </c>
    </row>
    <row r="7" spans="2:10" x14ac:dyDescent="0.25">
      <c r="B7" s="85" t="s">
        <v>14</v>
      </c>
      <c r="C7" s="85" t="s">
        <v>15</v>
      </c>
      <c r="D7" s="86">
        <v>975074</v>
      </c>
      <c r="E7" s="86">
        <v>974846.19999999984</v>
      </c>
      <c r="F7" s="79">
        <f t="shared" si="0"/>
        <v>0.99976637670576785</v>
      </c>
      <c r="G7" s="9">
        <f t="shared" si="1"/>
        <v>227.80000000016298</v>
      </c>
      <c r="H7" s="86">
        <v>946496.19999999984</v>
      </c>
      <c r="I7" s="80">
        <f t="shared" si="2"/>
        <v>0.97069166032526744</v>
      </c>
      <c r="J7" s="9">
        <f>+D7-H7</f>
        <v>28577.800000000163</v>
      </c>
    </row>
    <row r="8" spans="2:10" x14ac:dyDescent="0.25">
      <c r="B8" s="85" t="s">
        <v>10</v>
      </c>
      <c r="C8" s="85" t="s">
        <v>11</v>
      </c>
      <c r="D8" s="86">
        <v>314653</v>
      </c>
      <c r="E8" s="86">
        <v>314524.62999999995</v>
      </c>
      <c r="F8" s="79">
        <f t="shared" si="0"/>
        <v>0.99959202677234904</v>
      </c>
      <c r="G8" s="9">
        <f t="shared" si="1"/>
        <v>128.37000000005355</v>
      </c>
      <c r="H8" s="86">
        <v>314524.62999999995</v>
      </c>
      <c r="I8" s="80">
        <f t="shared" si="2"/>
        <v>0.99959202677234904</v>
      </c>
      <c r="J8" s="9">
        <f t="shared" ref="J8:J12" si="3">+D8-H8</f>
        <v>128.37000000005355</v>
      </c>
    </row>
    <row r="9" spans="2:10" x14ac:dyDescent="0.25">
      <c r="B9" s="85" t="s">
        <v>4</v>
      </c>
      <c r="C9" s="85" t="s">
        <v>5</v>
      </c>
      <c r="D9" s="86">
        <v>1021335</v>
      </c>
      <c r="E9" s="86">
        <v>1014293.61</v>
      </c>
      <c r="F9" s="79">
        <f t="shared" si="0"/>
        <v>0.99310569989278741</v>
      </c>
      <c r="G9" s="9">
        <f t="shared" si="1"/>
        <v>7041.390000000014</v>
      </c>
      <c r="H9" s="86">
        <v>972634.16</v>
      </c>
      <c r="I9" s="80">
        <f t="shared" si="2"/>
        <v>0.95231648773419109</v>
      </c>
      <c r="J9" s="9">
        <f t="shared" si="3"/>
        <v>48700.839999999967</v>
      </c>
    </row>
    <row r="10" spans="2:10" x14ac:dyDescent="0.25">
      <c r="B10" s="85" t="s">
        <v>2</v>
      </c>
      <c r="C10" s="85" t="s">
        <v>3</v>
      </c>
      <c r="D10" s="86">
        <v>1221639</v>
      </c>
      <c r="E10" s="86">
        <v>1180711.22</v>
      </c>
      <c r="F10" s="79">
        <f t="shared" si="0"/>
        <v>0.96649764783213366</v>
      </c>
      <c r="G10" s="9">
        <f t="shared" si="1"/>
        <v>40927.780000000028</v>
      </c>
      <c r="H10" s="86">
        <v>1168691.22</v>
      </c>
      <c r="I10" s="80">
        <f t="shared" si="2"/>
        <v>0.95665840727088769</v>
      </c>
      <c r="J10" s="9">
        <f t="shared" si="3"/>
        <v>52947.780000000028</v>
      </c>
    </row>
    <row r="11" spans="2:10" x14ac:dyDescent="0.25">
      <c r="B11" s="85" t="s">
        <v>12</v>
      </c>
      <c r="C11" s="85" t="s">
        <v>13</v>
      </c>
      <c r="D11" s="86">
        <v>267749</v>
      </c>
      <c r="E11" s="86">
        <v>256259.66</v>
      </c>
      <c r="F11" s="79">
        <f t="shared" si="0"/>
        <v>0.9570891394552361</v>
      </c>
      <c r="G11" s="9">
        <f t="shared" si="1"/>
        <v>11489.339999999997</v>
      </c>
      <c r="H11" s="86">
        <v>245189.66</v>
      </c>
      <c r="I11" s="80">
        <f t="shared" si="2"/>
        <v>0.91574444722482629</v>
      </c>
      <c r="J11" s="9">
        <f t="shared" si="3"/>
        <v>22559.339999999997</v>
      </c>
    </row>
    <row r="12" spans="2:10" x14ac:dyDescent="0.25">
      <c r="B12" s="85" t="s">
        <v>16</v>
      </c>
      <c r="C12" s="85" t="s">
        <v>17</v>
      </c>
      <c r="D12" s="86">
        <v>284912</v>
      </c>
      <c r="E12" s="86">
        <v>272050.34000000003</v>
      </c>
      <c r="F12" s="79">
        <f t="shared" si="0"/>
        <v>0.95485742966249232</v>
      </c>
      <c r="G12" s="9">
        <f t="shared" si="1"/>
        <v>12861.659999999974</v>
      </c>
      <c r="H12" s="86">
        <v>258550.49</v>
      </c>
      <c r="I12" s="80">
        <f t="shared" si="2"/>
        <v>0.90747490453192559</v>
      </c>
      <c r="J12" s="9">
        <f t="shared" si="3"/>
        <v>26361.510000000009</v>
      </c>
    </row>
    <row r="13" spans="2:10" x14ac:dyDescent="0.25">
      <c r="B13" s="85" t="s">
        <v>8</v>
      </c>
      <c r="C13" s="85" t="s">
        <v>9</v>
      </c>
      <c r="D13" s="86">
        <v>366468</v>
      </c>
      <c r="E13" s="86">
        <v>344742.18999999994</v>
      </c>
      <c r="F13" s="79">
        <f t="shared" si="0"/>
        <v>0.94071566958097286</v>
      </c>
      <c r="G13" s="9">
        <f t="shared" si="1"/>
        <v>21725.810000000056</v>
      </c>
      <c r="H13" s="86">
        <v>332393.09999999998</v>
      </c>
      <c r="I13" s="80">
        <f t="shared" si="2"/>
        <v>0.90701807524804345</v>
      </c>
      <c r="J13" s="9">
        <f>+D13-H13</f>
        <v>34074.900000000023</v>
      </c>
    </row>
    <row r="14" spans="2:10" x14ac:dyDescent="0.25">
      <c r="B14" s="85" t="s">
        <v>0</v>
      </c>
      <c r="C14" s="85" t="s">
        <v>1</v>
      </c>
      <c r="D14" s="86">
        <v>4452036</v>
      </c>
      <c r="E14" s="86">
        <v>3668420.01</v>
      </c>
      <c r="F14" s="79">
        <f t="shared" si="0"/>
        <v>0.82398704996994632</v>
      </c>
      <c r="G14" s="9">
        <f t="shared" si="1"/>
        <v>783615.99000000022</v>
      </c>
      <c r="H14" s="86">
        <v>3530832.01</v>
      </c>
      <c r="I14" s="80">
        <f t="shared" si="2"/>
        <v>0.79308253796689865</v>
      </c>
      <c r="J14" s="9">
        <f>+D14-H14</f>
        <v>921203.99000000022</v>
      </c>
    </row>
    <row r="15" spans="2:10" ht="19.5" customHeight="1" x14ac:dyDescent="0.25">
      <c r="B15" s="96" t="s">
        <v>29</v>
      </c>
      <c r="C15" s="97"/>
      <c r="D15" s="10">
        <f>SUM(D5:D14)</f>
        <v>10000000</v>
      </c>
      <c r="E15" s="10">
        <f>SUM(E5:E14)</f>
        <v>9121981.5599999987</v>
      </c>
      <c r="F15" s="88">
        <f>+E15/D15</f>
        <v>0.91219815599999987</v>
      </c>
      <c r="G15" s="10">
        <f>SUM(G5:G14)</f>
        <v>878018.44000000053</v>
      </c>
      <c r="H15" s="10">
        <f>SUM(H5:H14)</f>
        <v>8865445.1699999999</v>
      </c>
      <c r="I15" s="87">
        <f>+H15/D15</f>
        <v>0.88654451700000003</v>
      </c>
      <c r="J15" s="10">
        <f>SUM(J5:J14)</f>
        <v>1134554.8300000005</v>
      </c>
    </row>
  </sheetData>
  <sortState ref="B20:I29">
    <sortCondition descending="1" ref="F20:F29"/>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6"/>
  <sheetViews>
    <sheetView zoomScaleNormal="100" workbookViewId="0">
      <selection activeCell="B2" sqref="B2"/>
    </sheetView>
  </sheetViews>
  <sheetFormatPr baseColWidth="10" defaultRowHeight="15" x14ac:dyDescent="0.25"/>
  <cols>
    <col min="1" max="1" width="2.7109375" customWidth="1"/>
    <col min="2" max="2" width="6.5703125" customWidth="1"/>
    <col min="3" max="3" width="45.42578125" customWidth="1"/>
    <col min="5" max="5" width="15.28515625" customWidth="1"/>
    <col min="6" max="6" width="9.28515625" customWidth="1"/>
    <col min="7" max="7" width="11.42578125" style="4"/>
  </cols>
  <sheetData>
    <row r="1" spans="2:7" ht="18.75" x14ac:dyDescent="0.3">
      <c r="B1" s="107" t="s">
        <v>143</v>
      </c>
      <c r="C1" s="107"/>
      <c r="D1" s="107"/>
      <c r="E1" s="107"/>
      <c r="F1" s="107"/>
      <c r="G1" s="107"/>
    </row>
    <row r="3" spans="2:7" ht="29.25" customHeight="1" x14ac:dyDescent="0.25">
      <c r="B3" s="104" t="s">
        <v>55</v>
      </c>
      <c r="C3" s="104"/>
      <c r="D3" s="8" t="s">
        <v>24</v>
      </c>
      <c r="E3" s="103" t="s">
        <v>56</v>
      </c>
      <c r="F3" s="103" t="s">
        <v>54</v>
      </c>
      <c r="G3" s="103"/>
    </row>
    <row r="4" spans="2:7" ht="25.5" customHeight="1" x14ac:dyDescent="0.25">
      <c r="B4" s="104"/>
      <c r="C4" s="104"/>
      <c r="D4" s="6" t="s">
        <v>23</v>
      </c>
      <c r="E4" s="103"/>
      <c r="F4" s="7" t="s">
        <v>27</v>
      </c>
      <c r="G4" s="16" t="s">
        <v>25</v>
      </c>
    </row>
    <row r="5" spans="2:7" x14ac:dyDescent="0.25">
      <c r="B5" s="14" t="s">
        <v>0</v>
      </c>
      <c r="C5" s="15" t="s">
        <v>1</v>
      </c>
      <c r="D5" s="93">
        <v>4452036</v>
      </c>
      <c r="E5" s="94">
        <v>3668420.01</v>
      </c>
      <c r="F5" s="3">
        <f>+D5-E5</f>
        <v>783615.99000000022</v>
      </c>
      <c r="G5" s="17">
        <f>+E5/D5</f>
        <v>0.82398704996994632</v>
      </c>
    </row>
    <row r="6" spans="2:7" x14ac:dyDescent="0.25">
      <c r="B6" s="89" t="s">
        <v>30</v>
      </c>
      <c r="C6" s="89" t="s">
        <v>31</v>
      </c>
      <c r="D6" s="91">
        <v>4152036</v>
      </c>
      <c r="E6" s="11">
        <v>3460337.17</v>
      </c>
      <c r="F6" s="3">
        <f t="shared" ref="F6:F35" si="0">+D6-E6</f>
        <v>691698.83000000007</v>
      </c>
      <c r="G6" s="18">
        <f>+E6/D6</f>
        <v>0.83340731390575606</v>
      </c>
    </row>
    <row r="7" spans="2:7" x14ac:dyDescent="0.25">
      <c r="B7" s="89" t="s">
        <v>32</v>
      </c>
      <c r="C7" s="89" t="s">
        <v>139</v>
      </c>
      <c r="D7" s="91">
        <v>200000</v>
      </c>
      <c r="E7" s="11">
        <v>117517</v>
      </c>
      <c r="F7" s="3">
        <f t="shared" si="0"/>
        <v>82483</v>
      </c>
      <c r="G7" s="18">
        <f t="shared" ref="G7:G35" si="1">+E7/D7</f>
        <v>0.58758500000000002</v>
      </c>
    </row>
    <row r="8" spans="2:7" x14ac:dyDescent="0.25">
      <c r="B8" s="89" t="s">
        <v>34</v>
      </c>
      <c r="C8" s="89" t="s">
        <v>140</v>
      </c>
      <c r="D8" s="91">
        <v>100000</v>
      </c>
      <c r="E8" s="11">
        <v>90565.84</v>
      </c>
      <c r="F8" s="3">
        <f t="shared" si="0"/>
        <v>9434.1600000000035</v>
      </c>
      <c r="G8" s="18">
        <f t="shared" si="1"/>
        <v>0.90565839999999997</v>
      </c>
    </row>
    <row r="9" spans="2:7" x14ac:dyDescent="0.25">
      <c r="B9" s="1" t="s">
        <v>2</v>
      </c>
      <c r="C9" s="2" t="s">
        <v>3</v>
      </c>
      <c r="D9" s="93">
        <v>1221639</v>
      </c>
      <c r="E9" s="94">
        <v>1180711.22</v>
      </c>
      <c r="F9" s="3">
        <f t="shared" si="0"/>
        <v>40927.780000000028</v>
      </c>
      <c r="G9" s="17">
        <f t="shared" si="1"/>
        <v>0.96649764783213366</v>
      </c>
    </row>
    <row r="10" spans="2:7" x14ac:dyDescent="0.25">
      <c r="B10" s="89" t="s">
        <v>36</v>
      </c>
      <c r="C10" s="89" t="s">
        <v>31</v>
      </c>
      <c r="D10" s="91">
        <v>911250</v>
      </c>
      <c r="E10" s="11">
        <v>870606.22</v>
      </c>
      <c r="F10" s="3">
        <f t="shared" si="0"/>
        <v>40643.780000000028</v>
      </c>
      <c r="G10" s="18">
        <f t="shared" si="1"/>
        <v>0.95539777229080924</v>
      </c>
    </row>
    <row r="11" spans="2:7" x14ac:dyDescent="0.25">
      <c r="B11" s="89" t="s">
        <v>37</v>
      </c>
      <c r="C11" s="89" t="s">
        <v>141</v>
      </c>
      <c r="D11" s="91">
        <v>310389</v>
      </c>
      <c r="E11" s="11">
        <v>310105</v>
      </c>
      <c r="F11" s="3">
        <f t="shared" si="0"/>
        <v>284</v>
      </c>
      <c r="G11" s="18">
        <f t="shared" si="1"/>
        <v>0.99908501912116732</v>
      </c>
    </row>
    <row r="12" spans="2:7" x14ac:dyDescent="0.25">
      <c r="B12" s="1" t="s">
        <v>4</v>
      </c>
      <c r="C12" s="2" t="s">
        <v>5</v>
      </c>
      <c r="D12" s="93">
        <v>1021335</v>
      </c>
      <c r="E12" s="94">
        <v>1014293.61</v>
      </c>
      <c r="F12" s="3">
        <f t="shared" si="0"/>
        <v>7041.390000000014</v>
      </c>
      <c r="G12" s="17">
        <f t="shared" si="1"/>
        <v>0.99310569989278741</v>
      </c>
    </row>
    <row r="13" spans="2:7" x14ac:dyDescent="0.25">
      <c r="B13" s="89" t="s">
        <v>39</v>
      </c>
      <c r="C13" s="89" t="s">
        <v>31</v>
      </c>
      <c r="D13" s="91">
        <v>627275</v>
      </c>
      <c r="E13" s="11">
        <v>620234</v>
      </c>
      <c r="F13" s="3">
        <f t="shared" si="0"/>
        <v>7041</v>
      </c>
      <c r="G13" s="18">
        <f t="shared" si="1"/>
        <v>0.98877525806065925</v>
      </c>
    </row>
    <row r="14" spans="2:7" x14ac:dyDescent="0.25">
      <c r="B14" s="89" t="s">
        <v>40</v>
      </c>
      <c r="C14" s="89" t="s">
        <v>141</v>
      </c>
      <c r="D14" s="91">
        <v>394060</v>
      </c>
      <c r="E14" s="11">
        <v>394059.61</v>
      </c>
      <c r="F14" s="3">
        <f t="shared" si="0"/>
        <v>0.39000000001396984</v>
      </c>
      <c r="G14" s="18">
        <f t="shared" si="1"/>
        <v>0.99999901030299954</v>
      </c>
    </row>
    <row r="15" spans="2:7" x14ac:dyDescent="0.25">
      <c r="B15" s="1" t="s">
        <v>6</v>
      </c>
      <c r="C15" s="2" t="s">
        <v>7</v>
      </c>
      <c r="D15" s="93">
        <v>409469</v>
      </c>
      <c r="E15" s="94">
        <v>409468.7</v>
      </c>
      <c r="F15" s="3">
        <f t="shared" si="0"/>
        <v>0.29999999998835847</v>
      </c>
      <c r="G15" s="17">
        <f t="shared" si="1"/>
        <v>0.99999926734380384</v>
      </c>
    </row>
    <row r="16" spans="2:7" x14ac:dyDescent="0.25">
      <c r="B16" s="89" t="s">
        <v>41</v>
      </c>
      <c r="C16" s="89" t="s">
        <v>31</v>
      </c>
      <c r="D16" s="91">
        <v>259969</v>
      </c>
      <c r="E16" s="11">
        <v>259968.7</v>
      </c>
      <c r="F16" s="3">
        <f t="shared" si="0"/>
        <v>0.29999999998835847</v>
      </c>
      <c r="G16" s="18">
        <f t="shared" si="1"/>
        <v>0.99999884601625588</v>
      </c>
    </row>
    <row r="17" spans="2:7" x14ac:dyDescent="0.25">
      <c r="B17" s="89" t="s">
        <v>42</v>
      </c>
      <c r="C17" s="89" t="s">
        <v>141</v>
      </c>
      <c r="D17" s="91">
        <v>149500</v>
      </c>
      <c r="E17" s="11">
        <v>149500</v>
      </c>
      <c r="F17" s="3">
        <f t="shared" si="0"/>
        <v>0</v>
      </c>
      <c r="G17" s="18">
        <f t="shared" si="1"/>
        <v>1</v>
      </c>
    </row>
    <row r="18" spans="2:7" x14ac:dyDescent="0.25">
      <c r="B18" s="1" t="s">
        <v>8</v>
      </c>
      <c r="C18" s="2" t="s">
        <v>9</v>
      </c>
      <c r="D18" s="93">
        <v>366468</v>
      </c>
      <c r="E18" s="94">
        <v>344742.18999999994</v>
      </c>
      <c r="F18" s="3">
        <f t="shared" si="0"/>
        <v>21725.810000000056</v>
      </c>
      <c r="G18" s="17">
        <f t="shared" si="1"/>
        <v>0.94071566958097286</v>
      </c>
    </row>
    <row r="19" spans="2:7" x14ac:dyDescent="0.25">
      <c r="B19" s="89" t="s">
        <v>43</v>
      </c>
      <c r="C19" s="89" t="s">
        <v>31</v>
      </c>
      <c r="D19" s="91">
        <v>311468</v>
      </c>
      <c r="E19" s="11">
        <v>292902.18999999994</v>
      </c>
      <c r="F19" s="3">
        <f t="shared" si="0"/>
        <v>18565.810000000056</v>
      </c>
      <c r="G19" s="18">
        <f t="shared" si="1"/>
        <v>0.94039256039143648</v>
      </c>
    </row>
    <row r="20" spans="2:7" x14ac:dyDescent="0.25">
      <c r="B20" s="89" t="s">
        <v>44</v>
      </c>
      <c r="C20" s="89" t="s">
        <v>141</v>
      </c>
      <c r="D20" s="91">
        <v>55000</v>
      </c>
      <c r="E20" s="11">
        <v>51840</v>
      </c>
      <c r="F20" s="3">
        <f t="shared" si="0"/>
        <v>3160</v>
      </c>
      <c r="G20" s="18">
        <f t="shared" si="1"/>
        <v>0.94254545454545458</v>
      </c>
    </row>
    <row r="21" spans="2:7" x14ac:dyDescent="0.25">
      <c r="B21" s="1" t="s">
        <v>10</v>
      </c>
      <c r="C21" s="2" t="s">
        <v>11</v>
      </c>
      <c r="D21" s="93">
        <v>314653</v>
      </c>
      <c r="E21" s="94">
        <v>314524.62999999995</v>
      </c>
      <c r="F21" s="3">
        <f t="shared" si="0"/>
        <v>128.37000000005355</v>
      </c>
      <c r="G21" s="17">
        <f t="shared" si="1"/>
        <v>0.99959202677234904</v>
      </c>
    </row>
    <row r="22" spans="2:7" x14ac:dyDescent="0.25">
      <c r="B22" s="89" t="s">
        <v>45</v>
      </c>
      <c r="C22" s="89" t="s">
        <v>31</v>
      </c>
      <c r="D22" s="91">
        <v>167388</v>
      </c>
      <c r="E22" s="11">
        <v>167259.9</v>
      </c>
      <c r="F22" s="3">
        <f t="shared" si="0"/>
        <v>128.10000000000582</v>
      </c>
      <c r="G22" s="18">
        <f t="shared" si="1"/>
        <v>0.99923471216574666</v>
      </c>
    </row>
    <row r="23" spans="2:7" x14ac:dyDescent="0.25">
      <c r="B23" s="89" t="s">
        <v>46</v>
      </c>
      <c r="C23" s="89" t="s">
        <v>141</v>
      </c>
      <c r="D23" s="91">
        <v>147265</v>
      </c>
      <c r="E23" s="11">
        <v>147264.73000000001</v>
      </c>
      <c r="F23" s="3">
        <f t="shared" si="0"/>
        <v>0.26999999998952262</v>
      </c>
      <c r="G23" s="18">
        <f t="shared" si="1"/>
        <v>0.99999816657046825</v>
      </c>
    </row>
    <row r="24" spans="2:7" x14ac:dyDescent="0.25">
      <c r="B24" s="1" t="s">
        <v>12</v>
      </c>
      <c r="C24" s="2" t="s">
        <v>13</v>
      </c>
      <c r="D24" s="93">
        <v>267749</v>
      </c>
      <c r="E24" s="94">
        <v>256259.66</v>
      </c>
      <c r="F24" s="3">
        <f t="shared" si="0"/>
        <v>11489.339999999997</v>
      </c>
      <c r="G24" s="17">
        <f t="shared" si="1"/>
        <v>0.9570891394552361</v>
      </c>
    </row>
    <row r="25" spans="2:7" x14ac:dyDescent="0.25">
      <c r="B25" s="89" t="s">
        <v>47</v>
      </c>
      <c r="C25" s="89" t="s">
        <v>31</v>
      </c>
      <c r="D25" s="91">
        <v>205749</v>
      </c>
      <c r="E25" s="11">
        <v>204799.66</v>
      </c>
      <c r="F25" s="3">
        <f t="shared" si="0"/>
        <v>949.33999999999651</v>
      </c>
      <c r="G25" s="18">
        <f t="shared" si="1"/>
        <v>0.99538593140185372</v>
      </c>
    </row>
    <row r="26" spans="2:7" x14ac:dyDescent="0.25">
      <c r="B26" s="89" t="s">
        <v>48</v>
      </c>
      <c r="C26" s="89" t="s">
        <v>141</v>
      </c>
      <c r="D26" s="91">
        <v>48000</v>
      </c>
      <c r="E26" s="11">
        <v>48000</v>
      </c>
      <c r="F26" s="3">
        <f t="shared" si="0"/>
        <v>0</v>
      </c>
      <c r="G26" s="18">
        <f t="shared" si="1"/>
        <v>1</v>
      </c>
    </row>
    <row r="27" spans="2:7" x14ac:dyDescent="0.25">
      <c r="B27" s="92" t="s">
        <v>142</v>
      </c>
      <c r="C27" s="89" t="s">
        <v>140</v>
      </c>
      <c r="D27" s="91">
        <v>14000</v>
      </c>
      <c r="E27" s="11">
        <v>3460</v>
      </c>
      <c r="F27" s="3"/>
      <c r="G27" s="18"/>
    </row>
    <row r="28" spans="2:7" x14ac:dyDescent="0.25">
      <c r="B28" s="1" t="s">
        <v>14</v>
      </c>
      <c r="C28" s="2" t="s">
        <v>15</v>
      </c>
      <c r="D28" s="93">
        <v>975074</v>
      </c>
      <c r="E28" s="94">
        <v>974846.19999999984</v>
      </c>
      <c r="F28" s="3">
        <f t="shared" si="0"/>
        <v>227.80000000016298</v>
      </c>
      <c r="G28" s="17">
        <f t="shared" si="1"/>
        <v>0.99976637670576785</v>
      </c>
    </row>
    <row r="29" spans="2:7" x14ac:dyDescent="0.25">
      <c r="B29" s="89" t="s">
        <v>49</v>
      </c>
      <c r="C29" s="89" t="s">
        <v>141</v>
      </c>
      <c r="D29" s="91">
        <v>975074</v>
      </c>
      <c r="E29" s="11">
        <v>974846.2</v>
      </c>
      <c r="F29" s="3">
        <f t="shared" si="0"/>
        <v>227.80000000004657</v>
      </c>
      <c r="G29" s="18">
        <f t="shared" si="1"/>
        <v>0.99976637670576796</v>
      </c>
    </row>
    <row r="30" spans="2:7" x14ac:dyDescent="0.25">
      <c r="B30" s="1" t="s">
        <v>16</v>
      </c>
      <c r="C30" s="2" t="s">
        <v>17</v>
      </c>
      <c r="D30" s="93">
        <v>284912</v>
      </c>
      <c r="E30" s="94">
        <v>272050.34000000003</v>
      </c>
      <c r="F30" s="3">
        <f t="shared" si="0"/>
        <v>12861.659999999974</v>
      </c>
      <c r="G30" s="17">
        <f t="shared" si="1"/>
        <v>0.95485742966249232</v>
      </c>
    </row>
    <row r="31" spans="2:7" x14ac:dyDescent="0.25">
      <c r="B31" s="89" t="s">
        <v>50</v>
      </c>
      <c r="C31" s="89" t="s">
        <v>31</v>
      </c>
      <c r="D31" s="91">
        <v>152419</v>
      </c>
      <c r="E31" s="11">
        <v>139558.15000000002</v>
      </c>
      <c r="F31" s="3">
        <f>+D31-E31</f>
        <v>12860.849999999977</v>
      </c>
      <c r="G31" s="18">
        <f t="shared" si="1"/>
        <v>0.91562174007177599</v>
      </c>
    </row>
    <row r="32" spans="2:7" x14ac:dyDescent="0.25">
      <c r="B32" s="89" t="s">
        <v>51</v>
      </c>
      <c r="C32" s="89" t="s">
        <v>141</v>
      </c>
      <c r="D32" s="91">
        <v>132493</v>
      </c>
      <c r="E32" s="11">
        <v>132492.19</v>
      </c>
      <c r="F32" s="3">
        <f t="shared" si="0"/>
        <v>0.80999999999767169</v>
      </c>
      <c r="G32" s="18">
        <f t="shared" si="1"/>
        <v>0.99999388646947385</v>
      </c>
    </row>
    <row r="33" spans="2:7" x14ac:dyDescent="0.25">
      <c r="B33" s="1" t="s">
        <v>18</v>
      </c>
      <c r="C33" s="2" t="s">
        <v>19</v>
      </c>
      <c r="D33" s="93">
        <v>686665</v>
      </c>
      <c r="E33" s="94">
        <v>686665</v>
      </c>
      <c r="F33" s="3">
        <f t="shared" si="0"/>
        <v>0</v>
      </c>
      <c r="G33" s="17">
        <f t="shared" si="1"/>
        <v>1</v>
      </c>
    </row>
    <row r="34" spans="2:7" x14ac:dyDescent="0.25">
      <c r="B34" s="90" t="s">
        <v>52</v>
      </c>
      <c r="C34" s="90" t="s">
        <v>31</v>
      </c>
      <c r="D34" s="91">
        <v>290665</v>
      </c>
      <c r="E34" s="11">
        <v>290665</v>
      </c>
      <c r="F34" s="3">
        <f t="shared" si="0"/>
        <v>0</v>
      </c>
      <c r="G34" s="18">
        <f>+E34/D34</f>
        <v>1</v>
      </c>
    </row>
    <row r="35" spans="2:7" x14ac:dyDescent="0.25">
      <c r="B35" s="90" t="s">
        <v>53</v>
      </c>
      <c r="C35" s="90" t="s">
        <v>141</v>
      </c>
      <c r="D35" s="91">
        <v>396000</v>
      </c>
      <c r="E35" s="11">
        <v>396000</v>
      </c>
      <c r="F35" s="3">
        <f t="shared" si="0"/>
        <v>0</v>
      </c>
      <c r="G35" s="19">
        <f t="shared" si="1"/>
        <v>1</v>
      </c>
    </row>
    <row r="36" spans="2:7" x14ac:dyDescent="0.25">
      <c r="B36" s="105" t="s">
        <v>29</v>
      </c>
      <c r="C36" s="106"/>
      <c r="D36" s="20">
        <f>+D5+D9+D12+D15+D18+D21+D24+D28+D30+D33</f>
        <v>10000000</v>
      </c>
      <c r="E36" s="20">
        <f>+E5+E9+E12+E15+E18+E21+E24+E28+E30+E33</f>
        <v>9121981.5600000005</v>
      </c>
      <c r="F36" s="20">
        <f>+F5+F9+F12+F15+F18+F21+F24+F28+F30+F33</f>
        <v>878018.44000000041</v>
      </c>
      <c r="G36" s="95">
        <f>+E36/D36</f>
        <v>0.91219815600000009</v>
      </c>
    </row>
  </sheetData>
  <mergeCells count="5">
    <mergeCell ref="F3:G3"/>
    <mergeCell ref="B3:C4"/>
    <mergeCell ref="E3:E4"/>
    <mergeCell ref="B36:C36"/>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5" customWidth="1"/>
    <col min="7" max="7" width="11.42578125" style="4"/>
    <col min="8" max="9" width="47.140625" customWidth="1"/>
  </cols>
  <sheetData>
    <row r="1" spans="2:9" ht="31.5" customHeight="1" x14ac:dyDescent="0.25">
      <c r="B1" s="108" t="s">
        <v>138</v>
      </c>
      <c r="C1" s="108"/>
      <c r="D1" s="108"/>
      <c r="E1" s="108"/>
      <c r="F1" s="108"/>
      <c r="G1" s="108"/>
      <c r="H1" s="108"/>
      <c r="I1" s="108"/>
    </row>
    <row r="3" spans="2:9" ht="53.25" customHeight="1" x14ac:dyDescent="0.25">
      <c r="B3" s="75" t="s">
        <v>114</v>
      </c>
      <c r="C3" s="110" t="s">
        <v>113</v>
      </c>
      <c r="D3" s="111"/>
      <c r="E3" s="75" t="s">
        <v>23</v>
      </c>
      <c r="F3" s="112" t="s">
        <v>117</v>
      </c>
      <c r="G3" s="113"/>
      <c r="H3" s="75" t="s">
        <v>115</v>
      </c>
      <c r="I3" s="75" t="s">
        <v>116</v>
      </c>
    </row>
    <row r="4" spans="2:9" x14ac:dyDescent="0.25">
      <c r="B4" s="118" t="s">
        <v>1</v>
      </c>
      <c r="C4" s="64" t="s">
        <v>30</v>
      </c>
      <c r="D4" s="65" t="s">
        <v>31</v>
      </c>
      <c r="E4" s="66">
        <v>4166036</v>
      </c>
      <c r="F4" s="66">
        <v>1881162</v>
      </c>
      <c r="G4" s="69">
        <f>+F4/E4</f>
        <v>0.45154722618815585</v>
      </c>
      <c r="H4" s="67"/>
      <c r="I4" s="68"/>
    </row>
    <row r="5" spans="2:9" ht="15" customHeight="1" x14ac:dyDescent="0.25">
      <c r="B5" s="119"/>
      <c r="C5" s="21"/>
      <c r="D5" s="78" t="s">
        <v>57</v>
      </c>
      <c r="E5" s="23">
        <v>66000</v>
      </c>
      <c r="F5" s="25">
        <v>66000</v>
      </c>
      <c r="G5" s="70">
        <f t="shared" ref="G5:G78" si="0">+F5/E5</f>
        <v>1</v>
      </c>
      <c r="H5" s="26" t="s">
        <v>122</v>
      </c>
      <c r="I5" s="115" t="s">
        <v>123</v>
      </c>
    </row>
    <row r="6" spans="2:9" x14ac:dyDescent="0.25">
      <c r="B6" s="119"/>
      <c r="C6" s="21"/>
      <c r="D6" s="78" t="s">
        <v>58</v>
      </c>
      <c r="E6" s="23">
        <v>89600</v>
      </c>
      <c r="F6" s="25">
        <v>89600</v>
      </c>
      <c r="G6" s="70">
        <f t="shared" si="0"/>
        <v>1</v>
      </c>
      <c r="H6" s="26" t="s">
        <v>122</v>
      </c>
      <c r="I6" s="116"/>
    </row>
    <row r="7" spans="2:9" x14ac:dyDescent="0.25">
      <c r="B7" s="119"/>
      <c r="C7" s="21"/>
      <c r="D7" s="78" t="s">
        <v>59</v>
      </c>
      <c r="E7" s="23">
        <v>1778196</v>
      </c>
      <c r="F7" s="25">
        <v>1585546</v>
      </c>
      <c r="G7" s="70"/>
      <c r="H7" s="26" t="s">
        <v>122</v>
      </c>
      <c r="I7" s="116"/>
    </row>
    <row r="8" spans="2:9" ht="38.25" x14ac:dyDescent="0.25">
      <c r="B8" s="119"/>
      <c r="C8" s="21"/>
      <c r="D8" s="83" t="s">
        <v>60</v>
      </c>
      <c r="E8" s="23">
        <v>2202580</v>
      </c>
      <c r="F8" s="25">
        <v>139716</v>
      </c>
      <c r="G8" s="70">
        <f t="shared" si="0"/>
        <v>6.3432883255091763E-2</v>
      </c>
      <c r="H8" s="26" t="s">
        <v>122</v>
      </c>
      <c r="I8" s="116"/>
    </row>
    <row r="9" spans="2:9" x14ac:dyDescent="0.25">
      <c r="B9" s="119"/>
      <c r="C9" s="21"/>
      <c r="D9" s="78" t="s">
        <v>61</v>
      </c>
      <c r="E9" s="23">
        <v>14160</v>
      </c>
      <c r="F9" s="25">
        <v>0</v>
      </c>
      <c r="G9" s="70">
        <f t="shared" si="0"/>
        <v>0</v>
      </c>
      <c r="H9" s="26" t="s">
        <v>122</v>
      </c>
      <c r="I9" s="116"/>
    </row>
    <row r="10" spans="2:9" x14ac:dyDescent="0.25">
      <c r="B10" s="119"/>
      <c r="C10" s="21"/>
      <c r="D10" s="78" t="s">
        <v>62</v>
      </c>
      <c r="E10" s="23">
        <v>15500</v>
      </c>
      <c r="F10" s="25">
        <v>300</v>
      </c>
      <c r="G10" s="70">
        <f t="shared" si="0"/>
        <v>1.935483870967742E-2</v>
      </c>
      <c r="H10" s="26" t="s">
        <v>122</v>
      </c>
      <c r="I10" s="117"/>
    </row>
    <row r="11" spans="2:9" x14ac:dyDescent="0.25">
      <c r="B11" s="119"/>
      <c r="C11" s="52" t="s">
        <v>32</v>
      </c>
      <c r="D11" s="53" t="s">
        <v>33</v>
      </c>
      <c r="E11" s="54">
        <v>200000</v>
      </c>
      <c r="F11" s="54">
        <v>109127.6</v>
      </c>
      <c r="G11" s="71">
        <f t="shared" si="0"/>
        <v>0.54563800000000007</v>
      </c>
      <c r="H11" s="62"/>
      <c r="I11" s="63"/>
    </row>
    <row r="12" spans="2:9" ht="38.25" x14ac:dyDescent="0.25">
      <c r="B12" s="119"/>
      <c r="C12" s="21"/>
      <c r="D12" s="21" t="s">
        <v>57</v>
      </c>
      <c r="E12" s="23">
        <v>168062</v>
      </c>
      <c r="F12" s="25">
        <v>77189.600000000006</v>
      </c>
      <c r="G12" s="70">
        <f t="shared" si="0"/>
        <v>0.45929240399376425</v>
      </c>
      <c r="H12" s="26" t="s">
        <v>75</v>
      </c>
      <c r="I12" s="27" t="s">
        <v>76</v>
      </c>
    </row>
    <row r="13" spans="2:9" x14ac:dyDescent="0.25">
      <c r="B13" s="119"/>
      <c r="C13" s="21"/>
      <c r="D13" s="21" t="s">
        <v>60</v>
      </c>
      <c r="E13" s="23">
        <v>9138</v>
      </c>
      <c r="F13" s="82">
        <v>9138</v>
      </c>
      <c r="G13" s="70"/>
      <c r="H13" s="26"/>
      <c r="I13" s="27"/>
    </row>
    <row r="14" spans="2:9" x14ac:dyDescent="0.25">
      <c r="B14" s="119"/>
      <c r="C14" s="21"/>
      <c r="D14" s="21"/>
      <c r="E14" s="23">
        <v>22800</v>
      </c>
      <c r="F14" s="82">
        <v>22800</v>
      </c>
      <c r="G14" s="70"/>
      <c r="H14" s="26"/>
      <c r="I14" s="27"/>
    </row>
    <row r="15" spans="2:9" x14ac:dyDescent="0.25">
      <c r="B15" s="119"/>
      <c r="C15" s="52" t="s">
        <v>34</v>
      </c>
      <c r="D15" s="53" t="s">
        <v>35</v>
      </c>
      <c r="E15" s="54">
        <v>100000</v>
      </c>
      <c r="F15" s="54">
        <v>95542.16</v>
      </c>
      <c r="G15" s="71">
        <f t="shared" si="0"/>
        <v>0.95542159999999998</v>
      </c>
      <c r="H15" s="62"/>
      <c r="I15" s="63"/>
    </row>
    <row r="16" spans="2:9" x14ac:dyDescent="0.25">
      <c r="B16" s="119"/>
      <c r="C16" s="21"/>
      <c r="D16" s="32" t="s">
        <v>57</v>
      </c>
      <c r="E16" s="23">
        <v>1100</v>
      </c>
      <c r="F16" s="25">
        <v>2.1600000000000819</v>
      </c>
      <c r="G16" s="70">
        <f t="shared" si="0"/>
        <v>1.9636363636364382E-3</v>
      </c>
      <c r="H16" s="26"/>
      <c r="I16" s="27"/>
    </row>
    <row r="17" spans="2:9" ht="25.5" x14ac:dyDescent="0.25">
      <c r="B17" s="119"/>
      <c r="C17" s="21"/>
      <c r="D17" s="32" t="s">
        <v>58</v>
      </c>
      <c r="E17" s="23">
        <v>1360</v>
      </c>
      <c r="F17" s="25">
        <v>0</v>
      </c>
      <c r="G17" s="70">
        <f t="shared" si="0"/>
        <v>0</v>
      </c>
      <c r="H17" s="26" t="s">
        <v>77</v>
      </c>
      <c r="I17" s="27" t="s">
        <v>76</v>
      </c>
    </row>
    <row r="18" spans="2:9" ht="38.25" x14ac:dyDescent="0.25">
      <c r="B18" s="119"/>
      <c r="C18" s="22"/>
      <c r="D18" s="33" t="s">
        <v>60</v>
      </c>
      <c r="E18" s="24">
        <v>61340</v>
      </c>
      <c r="F18" s="31">
        <v>61340</v>
      </c>
      <c r="G18" s="73"/>
      <c r="H18" s="40"/>
      <c r="I18" s="84"/>
    </row>
    <row r="19" spans="2:9" x14ac:dyDescent="0.25">
      <c r="B19" s="119"/>
      <c r="C19" s="22"/>
      <c r="D19" s="33" t="s">
        <v>70</v>
      </c>
      <c r="E19" s="24">
        <v>34200</v>
      </c>
      <c r="F19" s="31">
        <v>34200</v>
      </c>
      <c r="G19" s="73"/>
      <c r="H19" s="40"/>
      <c r="I19" s="84"/>
    </row>
    <row r="20" spans="2:9" ht="25.5" x14ac:dyDescent="0.25">
      <c r="B20" s="120"/>
      <c r="C20" s="39"/>
      <c r="D20" s="34" t="s">
        <v>63</v>
      </c>
      <c r="E20" s="35">
        <v>2000</v>
      </c>
      <c r="F20" s="36">
        <v>0</v>
      </c>
      <c r="G20" s="72">
        <f t="shared" si="0"/>
        <v>0</v>
      </c>
      <c r="H20" s="37"/>
      <c r="I20" s="38"/>
    </row>
    <row r="21" spans="2:9" x14ac:dyDescent="0.25">
      <c r="B21" s="109" t="s">
        <v>105</v>
      </c>
      <c r="C21" s="52" t="s">
        <v>36</v>
      </c>
      <c r="D21" s="53" t="s">
        <v>31</v>
      </c>
      <c r="E21" s="54">
        <v>911250</v>
      </c>
      <c r="F21" s="54">
        <v>43663.779999999992</v>
      </c>
      <c r="G21" s="71">
        <f>+F21/E21</f>
        <v>4.7916356652949237E-2</v>
      </c>
      <c r="H21" s="54"/>
      <c r="I21" s="55"/>
    </row>
    <row r="22" spans="2:9" x14ac:dyDescent="0.25">
      <c r="B22" s="109"/>
      <c r="C22" s="21"/>
      <c r="D22" s="32" t="s">
        <v>64</v>
      </c>
      <c r="E22" s="23">
        <v>6800</v>
      </c>
      <c r="F22" s="25">
        <v>0</v>
      </c>
      <c r="G22" s="70">
        <f t="shared" si="0"/>
        <v>0</v>
      </c>
      <c r="H22" s="26"/>
      <c r="I22" s="28"/>
    </row>
    <row r="23" spans="2:9" ht="25.5" x14ac:dyDescent="0.25">
      <c r="B23" s="109"/>
      <c r="C23" s="21"/>
      <c r="D23" s="32" t="s">
        <v>57</v>
      </c>
      <c r="E23" s="23">
        <v>258140</v>
      </c>
      <c r="F23" s="25">
        <v>10238.76999999999</v>
      </c>
      <c r="G23" s="70">
        <f>+F23/E23</f>
        <v>3.9663632137599714E-2</v>
      </c>
      <c r="H23" s="26" t="s">
        <v>124</v>
      </c>
      <c r="I23" s="28" t="s">
        <v>125</v>
      </c>
    </row>
    <row r="24" spans="2:9" x14ac:dyDescent="0.25">
      <c r="B24" s="109"/>
      <c r="C24" s="21"/>
      <c r="D24" s="32" t="s">
        <v>65</v>
      </c>
      <c r="E24" s="23">
        <v>19656</v>
      </c>
      <c r="F24" s="25">
        <v>0</v>
      </c>
      <c r="G24" s="70">
        <f t="shared" si="0"/>
        <v>0</v>
      </c>
      <c r="H24" s="26"/>
      <c r="I24" s="28"/>
    </row>
    <row r="25" spans="2:9" ht="25.5" x14ac:dyDescent="0.25">
      <c r="B25" s="109"/>
      <c r="C25" s="21"/>
      <c r="D25" s="32" t="s">
        <v>58</v>
      </c>
      <c r="E25" s="23">
        <v>70240</v>
      </c>
      <c r="F25" s="25">
        <v>0</v>
      </c>
      <c r="G25" s="70">
        <f t="shared" si="0"/>
        <v>0</v>
      </c>
      <c r="H25" s="26"/>
      <c r="I25" s="28" t="s">
        <v>125</v>
      </c>
    </row>
    <row r="26" spans="2:9" x14ac:dyDescent="0.25">
      <c r="B26" s="109"/>
      <c r="C26" s="21"/>
      <c r="D26" s="32" t="s">
        <v>66</v>
      </c>
      <c r="E26" s="23">
        <v>43680</v>
      </c>
      <c r="F26" s="25">
        <v>0</v>
      </c>
      <c r="G26" s="70">
        <f t="shared" si="0"/>
        <v>0</v>
      </c>
      <c r="H26" s="26"/>
      <c r="I26" s="28"/>
    </row>
    <row r="27" spans="2:9" x14ac:dyDescent="0.25">
      <c r="B27" s="109"/>
      <c r="C27" s="21"/>
      <c r="D27" s="32" t="s">
        <v>67</v>
      </c>
      <c r="E27" s="23">
        <v>20391</v>
      </c>
      <c r="F27" s="25">
        <v>0.59999999999854481</v>
      </c>
      <c r="G27" s="70">
        <f t="shared" si="0"/>
        <v>2.9424746211492562E-5</v>
      </c>
      <c r="H27" s="26"/>
      <c r="I27" s="28"/>
    </row>
    <row r="28" spans="2:9" ht="25.5" x14ac:dyDescent="0.25">
      <c r="B28" s="109"/>
      <c r="C28" s="21"/>
      <c r="D28" s="32" t="s">
        <v>59</v>
      </c>
      <c r="E28" s="23">
        <v>12800</v>
      </c>
      <c r="F28" s="25">
        <v>0</v>
      </c>
      <c r="G28" s="70">
        <f t="shared" si="0"/>
        <v>0</v>
      </c>
      <c r="H28" s="26" t="s">
        <v>126</v>
      </c>
      <c r="I28" s="28" t="s">
        <v>125</v>
      </c>
    </row>
    <row r="29" spans="2:9" ht="38.25" x14ac:dyDescent="0.25">
      <c r="B29" s="109"/>
      <c r="C29" s="21"/>
      <c r="D29" s="32" t="s">
        <v>60</v>
      </c>
      <c r="E29" s="23">
        <v>161639</v>
      </c>
      <c r="F29" s="25">
        <v>10624</v>
      </c>
      <c r="G29" s="70">
        <f t="shared" si="0"/>
        <v>6.5726711994011353E-2</v>
      </c>
      <c r="H29" s="26" t="s">
        <v>127</v>
      </c>
      <c r="I29" s="28" t="s">
        <v>125</v>
      </c>
    </row>
    <row r="30" spans="2:9" x14ac:dyDescent="0.25">
      <c r="B30" s="109"/>
      <c r="C30" s="21"/>
      <c r="D30" s="32" t="s">
        <v>68</v>
      </c>
      <c r="E30" s="23">
        <v>61420</v>
      </c>
      <c r="F30" s="25">
        <v>0.41000000000349246</v>
      </c>
      <c r="G30" s="70">
        <f t="shared" si="0"/>
        <v>6.675350048900887E-6</v>
      </c>
      <c r="H30" s="26"/>
      <c r="I30" s="28"/>
    </row>
    <row r="31" spans="2:9" ht="25.5" x14ac:dyDescent="0.25">
      <c r="B31" s="109"/>
      <c r="C31" s="21"/>
      <c r="D31" s="32" t="s">
        <v>69</v>
      </c>
      <c r="E31" s="23">
        <v>21758</v>
      </c>
      <c r="F31" s="25">
        <v>0</v>
      </c>
      <c r="G31" s="70">
        <f t="shared" si="0"/>
        <v>0</v>
      </c>
      <c r="H31" s="26"/>
      <c r="I31" s="28"/>
    </row>
    <row r="32" spans="2:9" ht="25.5" customHeight="1" x14ac:dyDescent="0.25">
      <c r="B32" s="109"/>
      <c r="C32" s="21"/>
      <c r="D32" s="32" t="s">
        <v>70</v>
      </c>
      <c r="E32" s="23">
        <v>91850</v>
      </c>
      <c r="F32" s="25">
        <v>0</v>
      </c>
      <c r="G32" s="70">
        <f t="shared" si="0"/>
        <v>0</v>
      </c>
      <c r="H32" s="26"/>
      <c r="I32" s="28"/>
    </row>
    <row r="33" spans="2:9" ht="25.5" x14ac:dyDescent="0.25">
      <c r="B33" s="109"/>
      <c r="C33" s="21"/>
      <c r="D33" s="32" t="s">
        <v>71</v>
      </c>
      <c r="E33" s="23">
        <v>36900</v>
      </c>
      <c r="F33" s="25">
        <v>0</v>
      </c>
      <c r="G33" s="70">
        <f t="shared" si="0"/>
        <v>0</v>
      </c>
      <c r="H33" s="26" t="s">
        <v>128</v>
      </c>
      <c r="I33" s="28" t="s">
        <v>129</v>
      </c>
    </row>
    <row r="34" spans="2:9" x14ac:dyDescent="0.25">
      <c r="B34" s="109"/>
      <c r="C34" s="21"/>
      <c r="D34" s="32" t="s">
        <v>62</v>
      </c>
      <c r="E34" s="23">
        <v>82960</v>
      </c>
      <c r="F34" s="25">
        <v>22800</v>
      </c>
      <c r="G34" s="70">
        <f t="shared" si="0"/>
        <v>0.27483124397299902</v>
      </c>
      <c r="H34" s="26"/>
      <c r="I34" s="28"/>
    </row>
    <row r="35" spans="2:9" x14ac:dyDescent="0.25">
      <c r="B35" s="109"/>
      <c r="C35" s="21"/>
      <c r="D35" s="32" t="s">
        <v>72</v>
      </c>
      <c r="E35" s="23">
        <v>23016</v>
      </c>
      <c r="F35" s="25">
        <v>0</v>
      </c>
      <c r="G35" s="70">
        <f t="shared" si="0"/>
        <v>0</v>
      </c>
      <c r="H35" s="26"/>
      <c r="I35" s="28"/>
    </row>
    <row r="36" spans="2:9" x14ac:dyDescent="0.25">
      <c r="B36" s="109"/>
      <c r="C36" s="52" t="s">
        <v>37</v>
      </c>
      <c r="D36" s="53" t="s">
        <v>38</v>
      </c>
      <c r="E36" s="54">
        <v>310389</v>
      </c>
      <c r="F36" s="54">
        <v>3284</v>
      </c>
      <c r="G36" s="71">
        <f t="shared" si="0"/>
        <v>1.058027185241745E-2</v>
      </c>
      <c r="H36" s="54"/>
      <c r="I36" s="55"/>
    </row>
    <row r="37" spans="2:9" ht="25.5" x14ac:dyDescent="0.25">
      <c r="B37" s="109"/>
      <c r="C37" s="22"/>
      <c r="D37" s="33" t="s">
        <v>73</v>
      </c>
      <c r="E37" s="24">
        <v>109664</v>
      </c>
      <c r="F37" s="31">
        <v>3284</v>
      </c>
      <c r="G37" s="73">
        <f t="shared" ref="G37" si="1">+F37/E37</f>
        <v>2.9946016924423693E-2</v>
      </c>
      <c r="H37" s="24" t="s">
        <v>78</v>
      </c>
      <c r="I37" s="44" t="s">
        <v>125</v>
      </c>
    </row>
    <row r="38" spans="2:9" x14ac:dyDescent="0.25">
      <c r="B38" s="109"/>
      <c r="C38" s="22"/>
      <c r="D38" s="33"/>
      <c r="E38" s="24">
        <v>200725</v>
      </c>
      <c r="F38" s="31">
        <v>0</v>
      </c>
      <c r="G38" s="73"/>
      <c r="H38" s="24"/>
      <c r="I38" s="44"/>
    </row>
    <row r="39" spans="2:9" x14ac:dyDescent="0.25">
      <c r="B39" s="109" t="s">
        <v>104</v>
      </c>
      <c r="C39" s="48" t="s">
        <v>39</v>
      </c>
      <c r="D39" s="49" t="s">
        <v>31</v>
      </c>
      <c r="E39" s="50">
        <v>627275</v>
      </c>
      <c r="F39" s="50">
        <v>38390.450000000026</v>
      </c>
      <c r="G39" s="74">
        <f t="shared" si="0"/>
        <v>6.1201944920489464E-2</v>
      </c>
      <c r="H39" s="50"/>
      <c r="I39" s="51"/>
    </row>
    <row r="40" spans="2:9" x14ac:dyDescent="0.25">
      <c r="B40" s="109"/>
      <c r="C40" s="21"/>
      <c r="D40" s="32" t="s">
        <v>57</v>
      </c>
      <c r="E40" s="23">
        <v>321245</v>
      </c>
      <c r="F40" s="25">
        <v>0.40000000002328306</v>
      </c>
      <c r="G40" s="70">
        <f t="shared" si="0"/>
        <v>1.2451555666960827E-6</v>
      </c>
      <c r="H40" s="26"/>
      <c r="I40" s="28"/>
    </row>
    <row r="41" spans="2:9" x14ac:dyDescent="0.25">
      <c r="B41" s="109"/>
      <c r="C41" s="21"/>
      <c r="D41" s="32" t="s">
        <v>65</v>
      </c>
      <c r="E41" s="23">
        <v>300</v>
      </c>
      <c r="F41" s="25">
        <v>300</v>
      </c>
      <c r="G41" s="70">
        <f t="shared" si="0"/>
        <v>1</v>
      </c>
      <c r="H41" s="26" t="s">
        <v>79</v>
      </c>
      <c r="I41" s="27" t="s">
        <v>80</v>
      </c>
    </row>
    <row r="42" spans="2:9" ht="28.5" customHeight="1" x14ac:dyDescent="0.25">
      <c r="B42" s="109"/>
      <c r="C42" s="21"/>
      <c r="D42" s="32" t="s">
        <v>67</v>
      </c>
      <c r="E42" s="23">
        <v>6800</v>
      </c>
      <c r="F42" s="25">
        <v>0</v>
      </c>
      <c r="G42" s="70">
        <f t="shared" si="0"/>
        <v>0</v>
      </c>
      <c r="H42" s="26"/>
      <c r="I42" s="27"/>
    </row>
    <row r="43" spans="2:9" ht="38.25" x14ac:dyDescent="0.25">
      <c r="B43" s="109"/>
      <c r="C43" s="21"/>
      <c r="D43" s="32" t="s">
        <v>60</v>
      </c>
      <c r="E43" s="23">
        <v>121730</v>
      </c>
      <c r="F43" s="25">
        <v>40.05000000000291</v>
      </c>
      <c r="G43" s="70">
        <f t="shared" si="0"/>
        <v>3.2900681836854439E-4</v>
      </c>
      <c r="H43" s="26" t="s">
        <v>81</v>
      </c>
      <c r="I43" s="28" t="s">
        <v>82</v>
      </c>
    </row>
    <row r="44" spans="2:9" x14ac:dyDescent="0.25">
      <c r="B44" s="109"/>
      <c r="C44" s="21"/>
      <c r="D44" s="32" t="s">
        <v>70</v>
      </c>
      <c r="E44" s="23">
        <v>169100</v>
      </c>
      <c r="F44" s="25">
        <v>38050</v>
      </c>
      <c r="G44" s="70">
        <f t="shared" si="0"/>
        <v>0.2250147841513897</v>
      </c>
      <c r="H44" s="26"/>
      <c r="I44" s="28" t="s">
        <v>83</v>
      </c>
    </row>
    <row r="45" spans="2:9" x14ac:dyDescent="0.25">
      <c r="B45" s="109"/>
      <c r="C45" s="21"/>
      <c r="D45" s="32" t="s">
        <v>72</v>
      </c>
      <c r="E45" s="23">
        <v>8100</v>
      </c>
      <c r="F45" s="25">
        <v>0</v>
      </c>
      <c r="G45" s="70">
        <f t="shared" si="0"/>
        <v>0</v>
      </c>
      <c r="H45" s="26"/>
      <c r="I45" s="27"/>
    </row>
    <row r="46" spans="2:9" x14ac:dyDescent="0.25">
      <c r="B46" s="109"/>
      <c r="C46" s="52" t="s">
        <v>40</v>
      </c>
      <c r="D46" s="53" t="s">
        <v>38</v>
      </c>
      <c r="E46" s="55">
        <v>394060</v>
      </c>
      <c r="F46" s="55">
        <v>0.39000000001396984</v>
      </c>
      <c r="G46" s="71">
        <f t="shared" si="0"/>
        <v>9.896970004922343E-7</v>
      </c>
      <c r="H46" s="56"/>
      <c r="I46" s="57"/>
    </row>
    <row r="47" spans="2:9" x14ac:dyDescent="0.25">
      <c r="B47" s="109"/>
      <c r="C47" s="21"/>
      <c r="D47" s="32" t="s">
        <v>73</v>
      </c>
      <c r="E47" s="23">
        <v>221773</v>
      </c>
      <c r="F47" s="25">
        <v>7.0000000006984919E-2</v>
      </c>
      <c r="G47" s="70">
        <f t="shared" si="0"/>
        <v>3.1563806237452223E-7</v>
      </c>
      <c r="H47" s="115"/>
      <c r="I47" s="115"/>
    </row>
    <row r="48" spans="2:9" x14ac:dyDescent="0.25">
      <c r="B48" s="109"/>
      <c r="C48" s="39"/>
      <c r="D48" s="34" t="s">
        <v>70</v>
      </c>
      <c r="E48" s="35">
        <v>172287</v>
      </c>
      <c r="F48" s="36">
        <v>0.32000000000698492</v>
      </c>
      <c r="G48" s="72">
        <f t="shared" si="0"/>
        <v>1.8573659069284677E-6</v>
      </c>
      <c r="H48" s="121"/>
      <c r="I48" s="121"/>
    </row>
    <row r="49" spans="2:9" x14ac:dyDescent="0.25">
      <c r="B49" s="109" t="s">
        <v>106</v>
      </c>
      <c r="C49" s="48" t="s">
        <v>41</v>
      </c>
      <c r="D49" s="49" t="s">
        <v>31</v>
      </c>
      <c r="E49" s="50">
        <v>259969</v>
      </c>
      <c r="F49" s="50">
        <v>4.8999999999869033</v>
      </c>
      <c r="G49" s="74">
        <f t="shared" si="0"/>
        <v>1.884840115547201E-5</v>
      </c>
      <c r="H49" s="50"/>
      <c r="I49" s="51"/>
    </row>
    <row r="50" spans="2:9" x14ac:dyDescent="0.25">
      <c r="B50" s="109"/>
      <c r="C50" s="21"/>
      <c r="D50" s="32" t="s">
        <v>57</v>
      </c>
      <c r="E50" s="23">
        <v>179993</v>
      </c>
      <c r="F50" s="25">
        <v>0.29999999998835847</v>
      </c>
      <c r="G50" s="70">
        <f t="shared" si="0"/>
        <v>1.6667314839374779E-6</v>
      </c>
      <c r="H50" s="28"/>
      <c r="I50" s="28"/>
    </row>
    <row r="51" spans="2:9" x14ac:dyDescent="0.25">
      <c r="B51" s="109"/>
      <c r="C51" s="21"/>
      <c r="D51" s="32" t="s">
        <v>67</v>
      </c>
      <c r="E51" s="23">
        <v>2520</v>
      </c>
      <c r="F51" s="25">
        <v>0</v>
      </c>
      <c r="G51" s="70">
        <f t="shared" si="0"/>
        <v>0</v>
      </c>
      <c r="H51" s="28"/>
      <c r="I51" s="28"/>
    </row>
    <row r="52" spans="2:9" x14ac:dyDescent="0.25">
      <c r="B52" s="109"/>
      <c r="C52" s="21"/>
      <c r="D52" s="32" t="s">
        <v>59</v>
      </c>
      <c r="E52" s="23">
        <v>27264</v>
      </c>
      <c r="F52" s="25">
        <v>0.59999999999854481</v>
      </c>
      <c r="G52" s="70"/>
      <c r="H52" s="28" t="s">
        <v>100</v>
      </c>
      <c r="I52" s="28"/>
    </row>
    <row r="53" spans="2:9" ht="38.25" x14ac:dyDescent="0.25">
      <c r="B53" s="109"/>
      <c r="C53" s="21"/>
      <c r="D53" s="32" t="s">
        <v>60</v>
      </c>
      <c r="E53" s="23">
        <v>43192</v>
      </c>
      <c r="F53" s="25">
        <v>4</v>
      </c>
      <c r="G53" s="70">
        <f t="shared" si="0"/>
        <v>9.2609742544915726E-5</v>
      </c>
      <c r="H53" s="28" t="s">
        <v>100</v>
      </c>
      <c r="I53" s="28"/>
    </row>
    <row r="54" spans="2:9" x14ac:dyDescent="0.25">
      <c r="B54" s="109"/>
      <c r="C54" s="21"/>
      <c r="D54" s="32" t="s">
        <v>70</v>
      </c>
      <c r="E54" s="23">
        <v>7000</v>
      </c>
      <c r="F54" s="25">
        <v>0</v>
      </c>
      <c r="G54" s="70">
        <f t="shared" si="0"/>
        <v>0</v>
      </c>
      <c r="H54" s="28"/>
      <c r="I54" s="28"/>
    </row>
    <row r="55" spans="2:9" x14ac:dyDescent="0.25">
      <c r="B55" s="109"/>
      <c r="C55" s="52" t="s">
        <v>42</v>
      </c>
      <c r="D55" s="53" t="s">
        <v>38</v>
      </c>
      <c r="E55" s="54">
        <v>149500</v>
      </c>
      <c r="F55" s="54">
        <v>0</v>
      </c>
      <c r="G55" s="71">
        <f t="shared" si="0"/>
        <v>0</v>
      </c>
      <c r="H55" s="54"/>
      <c r="I55" s="55"/>
    </row>
    <row r="56" spans="2:9" x14ac:dyDescent="0.25">
      <c r="B56" s="109"/>
      <c r="C56" s="21"/>
      <c r="D56" s="32" t="s">
        <v>73</v>
      </c>
      <c r="E56" s="23">
        <v>137000</v>
      </c>
      <c r="F56" s="25">
        <v>0</v>
      </c>
      <c r="G56" s="70">
        <f t="shared" si="0"/>
        <v>0</v>
      </c>
      <c r="H56" s="28"/>
      <c r="I56" s="77"/>
    </row>
    <row r="57" spans="2:9" x14ac:dyDescent="0.25">
      <c r="B57" s="109"/>
      <c r="C57" s="22"/>
      <c r="D57" s="33" t="s">
        <v>70</v>
      </c>
      <c r="E57" s="24">
        <v>12500</v>
      </c>
      <c r="F57" s="31">
        <v>0</v>
      </c>
      <c r="G57" s="73">
        <f t="shared" si="0"/>
        <v>0</v>
      </c>
      <c r="H57" s="28"/>
      <c r="I57" s="77"/>
    </row>
    <row r="58" spans="2:9" x14ac:dyDescent="0.25">
      <c r="B58" s="109" t="s">
        <v>107</v>
      </c>
      <c r="C58" s="48" t="s">
        <v>43</v>
      </c>
      <c r="D58" s="49" t="s">
        <v>31</v>
      </c>
      <c r="E58" s="50">
        <v>311468</v>
      </c>
      <c r="F58" s="50">
        <v>50240.719999999987</v>
      </c>
      <c r="G58" s="74">
        <f t="shared" si="0"/>
        <v>0.16130299099747</v>
      </c>
      <c r="H58" s="50"/>
      <c r="I58" s="51"/>
    </row>
    <row r="59" spans="2:9" ht="102" x14ac:dyDescent="0.25">
      <c r="B59" s="109"/>
      <c r="C59" s="21"/>
      <c r="D59" s="32" t="s">
        <v>57</v>
      </c>
      <c r="E59" s="23">
        <v>212000</v>
      </c>
      <c r="F59" s="25">
        <v>48533.609999999986</v>
      </c>
      <c r="G59" s="70">
        <f t="shared" si="0"/>
        <v>0.22893212264150936</v>
      </c>
      <c r="H59" s="29" t="s">
        <v>84</v>
      </c>
      <c r="I59" s="30" t="s">
        <v>85</v>
      </c>
    </row>
    <row r="60" spans="2:9" ht="38.25" x14ac:dyDescent="0.25">
      <c r="B60" s="109"/>
      <c r="C60" s="21"/>
      <c r="D60" s="32" t="s">
        <v>65</v>
      </c>
      <c r="E60" s="23">
        <v>1100</v>
      </c>
      <c r="F60" s="25">
        <v>0</v>
      </c>
      <c r="G60" s="70">
        <f t="shared" si="0"/>
        <v>0</v>
      </c>
      <c r="H60" s="12" t="s">
        <v>86</v>
      </c>
      <c r="I60" s="30" t="s">
        <v>87</v>
      </c>
    </row>
    <row r="61" spans="2:9" ht="25.5" x14ac:dyDescent="0.25">
      <c r="B61" s="109"/>
      <c r="C61" s="21"/>
      <c r="D61" s="32" t="s">
        <v>67</v>
      </c>
      <c r="E61" s="23">
        <v>6300</v>
      </c>
      <c r="F61" s="25">
        <v>1039.5600000000004</v>
      </c>
      <c r="G61" s="70">
        <f t="shared" si="0"/>
        <v>0.16500952380952388</v>
      </c>
      <c r="H61" s="29" t="s">
        <v>88</v>
      </c>
      <c r="I61" s="13" t="s">
        <v>89</v>
      </c>
    </row>
    <row r="62" spans="2:9" x14ac:dyDescent="0.25">
      <c r="B62" s="109"/>
      <c r="C62" s="21"/>
      <c r="D62" s="78" t="s">
        <v>59</v>
      </c>
      <c r="E62" s="23">
        <v>1190</v>
      </c>
      <c r="F62" s="25">
        <v>5</v>
      </c>
      <c r="G62" s="70"/>
      <c r="H62" s="29"/>
      <c r="I62" s="13"/>
    </row>
    <row r="63" spans="2:9" ht="63.75" x14ac:dyDescent="0.25">
      <c r="B63" s="109"/>
      <c r="C63" s="21"/>
      <c r="D63" s="32" t="s">
        <v>60</v>
      </c>
      <c r="E63" s="23">
        <v>49278</v>
      </c>
      <c r="F63" s="25">
        <v>6.6500000000014552</v>
      </c>
      <c r="G63" s="70">
        <f t="shared" si="0"/>
        <v>1.3494865863065576E-4</v>
      </c>
      <c r="H63" s="29" t="s">
        <v>90</v>
      </c>
      <c r="I63" s="30" t="s">
        <v>91</v>
      </c>
    </row>
    <row r="64" spans="2:9" x14ac:dyDescent="0.25">
      <c r="B64" s="109"/>
      <c r="C64" s="21"/>
      <c r="D64" s="32" t="s">
        <v>70</v>
      </c>
      <c r="E64" s="23">
        <v>18000</v>
      </c>
      <c r="F64" s="25">
        <v>0</v>
      </c>
      <c r="G64" s="70">
        <f t="shared" si="0"/>
        <v>0</v>
      </c>
      <c r="H64" s="29"/>
      <c r="I64" s="30"/>
    </row>
    <row r="65" spans="2:9" x14ac:dyDescent="0.25">
      <c r="B65" s="109"/>
      <c r="C65" s="21"/>
      <c r="D65" s="78" t="s">
        <v>71</v>
      </c>
      <c r="E65" s="23">
        <v>10920</v>
      </c>
      <c r="F65" s="25">
        <v>250</v>
      </c>
      <c r="G65" s="70">
        <f t="shared" si="0"/>
        <v>2.2893772893772892E-2</v>
      </c>
      <c r="H65" s="29"/>
      <c r="I65" s="30"/>
    </row>
    <row r="66" spans="2:9" x14ac:dyDescent="0.25">
      <c r="B66" s="109"/>
      <c r="C66" s="21"/>
      <c r="D66" s="78" t="s">
        <v>62</v>
      </c>
      <c r="E66" s="23">
        <v>7200</v>
      </c>
      <c r="F66" s="25">
        <v>200</v>
      </c>
      <c r="G66" s="70">
        <f t="shared" si="0"/>
        <v>2.7777777777777776E-2</v>
      </c>
      <c r="H66" s="29"/>
      <c r="I66" s="30"/>
    </row>
    <row r="67" spans="2:9" ht="25.5" x14ac:dyDescent="0.25">
      <c r="B67" s="109"/>
      <c r="C67" s="21"/>
      <c r="D67" s="32" t="s">
        <v>72</v>
      </c>
      <c r="E67" s="23">
        <v>5480</v>
      </c>
      <c r="F67" s="25">
        <v>205.89999999999964</v>
      </c>
      <c r="G67" s="70">
        <f t="shared" si="0"/>
        <v>3.7572992700729863E-2</v>
      </c>
      <c r="H67" s="29" t="s">
        <v>92</v>
      </c>
      <c r="I67" s="30" t="s">
        <v>93</v>
      </c>
    </row>
    <row r="68" spans="2:9" x14ac:dyDescent="0.25">
      <c r="B68" s="109"/>
      <c r="C68" s="52" t="s">
        <v>44</v>
      </c>
      <c r="D68" s="53" t="s">
        <v>38</v>
      </c>
      <c r="E68" s="54">
        <v>55000</v>
      </c>
      <c r="F68" s="54">
        <v>0</v>
      </c>
      <c r="G68" s="71">
        <f t="shared" si="0"/>
        <v>0</v>
      </c>
      <c r="H68" s="60"/>
      <c r="I68" s="61"/>
    </row>
    <row r="69" spans="2:9" x14ac:dyDescent="0.25">
      <c r="B69" s="109"/>
      <c r="C69" s="21"/>
      <c r="D69" s="32" t="s">
        <v>73</v>
      </c>
      <c r="E69" s="23">
        <v>50000</v>
      </c>
      <c r="F69" s="25">
        <v>0</v>
      </c>
      <c r="G69" s="70">
        <f t="shared" si="0"/>
        <v>0</v>
      </c>
      <c r="H69" s="29"/>
      <c r="I69" s="30"/>
    </row>
    <row r="70" spans="2:9" x14ac:dyDescent="0.25">
      <c r="B70" s="109"/>
      <c r="C70" s="39"/>
      <c r="D70" s="34" t="s">
        <v>74</v>
      </c>
      <c r="E70" s="35">
        <v>5000</v>
      </c>
      <c r="F70" s="36">
        <v>0</v>
      </c>
      <c r="G70" s="72">
        <f t="shared" si="0"/>
        <v>0</v>
      </c>
      <c r="H70" s="41"/>
      <c r="I70" s="42"/>
    </row>
    <row r="71" spans="2:9" x14ac:dyDescent="0.25">
      <c r="B71" s="109" t="s">
        <v>108</v>
      </c>
      <c r="C71" s="48" t="s">
        <v>45</v>
      </c>
      <c r="D71" s="49" t="s">
        <v>31</v>
      </c>
      <c r="E71" s="50">
        <v>167388</v>
      </c>
      <c r="F71" s="50">
        <v>661.69999999999345</v>
      </c>
      <c r="G71" s="74">
        <f t="shared" si="0"/>
        <v>3.9530910220565004E-3</v>
      </c>
      <c r="H71" s="58"/>
      <c r="I71" s="59"/>
    </row>
    <row r="72" spans="2:9" x14ac:dyDescent="0.25">
      <c r="B72" s="109"/>
      <c r="C72" s="21"/>
      <c r="D72" s="32" t="s">
        <v>57</v>
      </c>
      <c r="E72" s="23">
        <v>79600</v>
      </c>
      <c r="F72" s="25">
        <v>90.399999999994179</v>
      </c>
      <c r="G72" s="70">
        <f t="shared" si="0"/>
        <v>1.135678391959726E-3</v>
      </c>
      <c r="H72" s="23" t="s">
        <v>118</v>
      </c>
      <c r="I72" s="28"/>
    </row>
    <row r="73" spans="2:9" x14ac:dyDescent="0.25">
      <c r="B73" s="109"/>
      <c r="C73" s="21"/>
      <c r="D73" s="32" t="s">
        <v>65</v>
      </c>
      <c r="E73" s="23">
        <v>1440</v>
      </c>
      <c r="F73" s="25">
        <v>4.5</v>
      </c>
      <c r="G73" s="70">
        <f t="shared" si="0"/>
        <v>3.1250000000000002E-3</v>
      </c>
      <c r="H73" s="23" t="s">
        <v>119</v>
      </c>
      <c r="I73" s="28"/>
    </row>
    <row r="74" spans="2:9" x14ac:dyDescent="0.25">
      <c r="B74" s="109"/>
      <c r="C74" s="21"/>
      <c r="D74" s="32" t="s">
        <v>67</v>
      </c>
      <c r="E74" s="23">
        <v>4410</v>
      </c>
      <c r="F74" s="25">
        <v>0</v>
      </c>
      <c r="G74" s="70">
        <f t="shared" si="0"/>
        <v>0</v>
      </c>
      <c r="H74" s="23" t="s">
        <v>120</v>
      </c>
      <c r="I74" s="28"/>
    </row>
    <row r="75" spans="2:9" x14ac:dyDescent="0.25">
      <c r="B75" s="109"/>
      <c r="C75" s="21"/>
      <c r="D75" s="32" t="s">
        <v>59</v>
      </c>
      <c r="E75" s="23">
        <v>15000</v>
      </c>
      <c r="F75" s="25">
        <v>1.7999999999992724</v>
      </c>
      <c r="G75" s="70"/>
      <c r="H75" s="23"/>
      <c r="I75" s="28"/>
    </row>
    <row r="76" spans="2:9" ht="38.25" x14ac:dyDescent="0.25">
      <c r="B76" s="109"/>
      <c r="C76" s="21"/>
      <c r="D76" s="32" t="s">
        <v>60</v>
      </c>
      <c r="E76" s="23">
        <v>56498</v>
      </c>
      <c r="F76" s="25">
        <v>441</v>
      </c>
      <c r="G76" s="70">
        <f t="shared" si="0"/>
        <v>7.805586038443839E-3</v>
      </c>
      <c r="H76" s="23" t="s">
        <v>119</v>
      </c>
      <c r="I76" s="28"/>
    </row>
    <row r="77" spans="2:9" x14ac:dyDescent="0.25">
      <c r="B77" s="109"/>
      <c r="C77" s="21"/>
      <c r="D77" s="32" t="s">
        <v>70</v>
      </c>
      <c r="E77" s="23">
        <v>9000</v>
      </c>
      <c r="F77" s="25">
        <v>0</v>
      </c>
      <c r="G77" s="70">
        <f t="shared" si="0"/>
        <v>0</v>
      </c>
      <c r="H77" s="23" t="s">
        <v>121</v>
      </c>
      <c r="I77" s="28"/>
    </row>
    <row r="78" spans="2:9" x14ac:dyDescent="0.25">
      <c r="B78" s="109"/>
      <c r="C78" s="21"/>
      <c r="D78" s="32" t="s">
        <v>72</v>
      </c>
      <c r="E78" s="23">
        <v>1440</v>
      </c>
      <c r="F78" s="25">
        <v>124</v>
      </c>
      <c r="G78" s="70">
        <f t="shared" si="0"/>
        <v>8.611111111111111E-2</v>
      </c>
      <c r="H78" s="23" t="s">
        <v>119</v>
      </c>
      <c r="I78" s="28"/>
    </row>
    <row r="79" spans="2:9" x14ac:dyDescent="0.25">
      <c r="B79" s="109"/>
      <c r="C79" s="52" t="s">
        <v>46</v>
      </c>
      <c r="D79" s="53" t="s">
        <v>38</v>
      </c>
      <c r="E79" s="54">
        <v>147265</v>
      </c>
      <c r="F79" s="54">
        <v>0.26999999998952262</v>
      </c>
      <c r="G79" s="71">
        <f t="shared" ref="G79:G109" si="2">+F79/E79</f>
        <v>1.8334295317252749E-6</v>
      </c>
      <c r="H79" s="56"/>
      <c r="I79" s="57"/>
    </row>
    <row r="80" spans="2:9" x14ac:dyDescent="0.25">
      <c r="B80" s="109"/>
      <c r="C80" s="39"/>
      <c r="D80" s="34" t="s">
        <v>70</v>
      </c>
      <c r="E80" s="35">
        <v>147265</v>
      </c>
      <c r="F80" s="36">
        <v>0.26999999998952262</v>
      </c>
      <c r="G80" s="72">
        <f t="shared" si="2"/>
        <v>1.8334295317252749E-6</v>
      </c>
      <c r="H80" s="37"/>
      <c r="I80" s="43"/>
    </row>
    <row r="81" spans="2:9" x14ac:dyDescent="0.25">
      <c r="B81" s="109" t="s">
        <v>109</v>
      </c>
      <c r="C81" s="48" t="s">
        <v>47</v>
      </c>
      <c r="D81" s="49" t="s">
        <v>31</v>
      </c>
      <c r="E81" s="50">
        <v>205749</v>
      </c>
      <c r="F81" s="51">
        <v>15505.26</v>
      </c>
      <c r="G81" s="74">
        <f t="shared" si="2"/>
        <v>7.5360074654068798E-2</v>
      </c>
      <c r="H81" s="50"/>
      <c r="I81" s="51"/>
    </row>
    <row r="82" spans="2:9" x14ac:dyDescent="0.25">
      <c r="B82" s="109"/>
      <c r="C82" s="21"/>
      <c r="D82" s="32" t="s">
        <v>57</v>
      </c>
      <c r="E82" s="23">
        <v>109218</v>
      </c>
      <c r="F82" s="25">
        <v>6998.3300000000017</v>
      </c>
      <c r="G82" s="70">
        <f t="shared" si="2"/>
        <v>6.4076708967386348E-2</v>
      </c>
      <c r="H82" s="26"/>
      <c r="I82" s="28"/>
    </row>
    <row r="83" spans="2:9" ht="30" customHeight="1" x14ac:dyDescent="0.25">
      <c r="B83" s="109"/>
      <c r="C83" s="21"/>
      <c r="D83" s="78" t="s">
        <v>65</v>
      </c>
      <c r="E83" s="23">
        <v>200</v>
      </c>
      <c r="F83" s="25">
        <v>3.9000000000000057</v>
      </c>
      <c r="G83" s="70">
        <f t="shared" si="2"/>
        <v>1.9500000000000028E-2</v>
      </c>
      <c r="H83" s="28" t="s">
        <v>130</v>
      </c>
      <c r="I83" s="28" t="s">
        <v>131</v>
      </c>
    </row>
    <row r="84" spans="2:9" ht="63.75" x14ac:dyDescent="0.25">
      <c r="B84" s="109"/>
      <c r="C84" s="21"/>
      <c r="D84" s="78" t="s">
        <v>67</v>
      </c>
      <c r="E84" s="23">
        <v>3305</v>
      </c>
      <c r="F84" s="25">
        <v>1631</v>
      </c>
      <c r="G84" s="70">
        <f t="shared" si="2"/>
        <v>0.4934947049924357</v>
      </c>
      <c r="H84" s="28" t="s">
        <v>134</v>
      </c>
      <c r="I84" s="28" t="s">
        <v>131</v>
      </c>
    </row>
    <row r="85" spans="2:9" x14ac:dyDescent="0.25">
      <c r="B85" s="109"/>
      <c r="C85" s="21"/>
      <c r="D85" s="78" t="s">
        <v>59</v>
      </c>
      <c r="E85" s="23">
        <v>7986</v>
      </c>
      <c r="F85" s="25">
        <v>0</v>
      </c>
      <c r="G85" s="70">
        <f t="shared" si="2"/>
        <v>0</v>
      </c>
      <c r="H85" s="28" t="s">
        <v>135</v>
      </c>
      <c r="I85" s="28"/>
    </row>
    <row r="86" spans="2:9" ht="63.75" x14ac:dyDescent="0.25">
      <c r="B86" s="109"/>
      <c r="C86" s="21"/>
      <c r="D86" s="32" t="s">
        <v>60</v>
      </c>
      <c r="E86" s="23">
        <v>37940</v>
      </c>
      <c r="F86" s="25">
        <v>1552.0299999999988</v>
      </c>
      <c r="G86" s="70">
        <f t="shared" si="2"/>
        <v>4.0907485503426433E-2</v>
      </c>
      <c r="H86" s="28" t="s">
        <v>136</v>
      </c>
      <c r="I86" s="28" t="s">
        <v>131</v>
      </c>
    </row>
    <row r="87" spans="2:9" ht="51" x14ac:dyDescent="0.25">
      <c r="B87" s="109"/>
      <c r="C87" s="21"/>
      <c r="D87" s="32" t="s">
        <v>70</v>
      </c>
      <c r="E87" s="23">
        <v>42100</v>
      </c>
      <c r="F87" s="25">
        <v>320</v>
      </c>
      <c r="G87" s="70">
        <f t="shared" si="2"/>
        <v>7.6009501187648456E-3</v>
      </c>
      <c r="H87" s="28" t="s">
        <v>132</v>
      </c>
      <c r="I87" s="81" t="s">
        <v>133</v>
      </c>
    </row>
    <row r="88" spans="2:9" ht="63.75" x14ac:dyDescent="0.25">
      <c r="B88" s="109"/>
      <c r="C88" s="21"/>
      <c r="D88" s="78" t="s">
        <v>62</v>
      </c>
      <c r="E88" s="23">
        <v>5000</v>
      </c>
      <c r="F88" s="25">
        <v>5000</v>
      </c>
      <c r="G88" s="70">
        <f t="shared" si="2"/>
        <v>1</v>
      </c>
      <c r="H88" s="28" t="s">
        <v>137</v>
      </c>
      <c r="I88" s="28" t="s">
        <v>131</v>
      </c>
    </row>
    <row r="89" spans="2:9" x14ac:dyDescent="0.25">
      <c r="B89" s="109"/>
      <c r="C89" s="52" t="s">
        <v>48</v>
      </c>
      <c r="D89" s="53" t="s">
        <v>38</v>
      </c>
      <c r="E89" s="54">
        <v>48000</v>
      </c>
      <c r="F89" s="55">
        <v>0</v>
      </c>
      <c r="G89" s="71">
        <f t="shared" si="2"/>
        <v>0</v>
      </c>
      <c r="H89" s="54"/>
      <c r="I89" s="55"/>
    </row>
    <row r="90" spans="2:9" x14ac:dyDescent="0.25">
      <c r="B90" s="109"/>
      <c r="C90" s="39"/>
      <c r="D90" s="34" t="s">
        <v>70</v>
      </c>
      <c r="E90" s="35">
        <v>48000</v>
      </c>
      <c r="F90" s="36">
        <v>0</v>
      </c>
      <c r="G90" s="72">
        <f t="shared" si="2"/>
        <v>0</v>
      </c>
      <c r="H90" s="28"/>
      <c r="I90" s="28"/>
    </row>
    <row r="91" spans="2:9" x14ac:dyDescent="0.25">
      <c r="B91" s="109" t="s">
        <v>110</v>
      </c>
      <c r="C91" s="52" t="s">
        <v>49</v>
      </c>
      <c r="D91" s="53" t="s">
        <v>38</v>
      </c>
      <c r="E91" s="54">
        <v>975074</v>
      </c>
      <c r="F91" s="55">
        <v>274192.68000000005</v>
      </c>
      <c r="G91" s="71">
        <f t="shared" si="2"/>
        <v>0.28120191903383751</v>
      </c>
      <c r="H91" s="54"/>
      <c r="I91" s="55"/>
    </row>
    <row r="92" spans="2:9" ht="25.5" x14ac:dyDescent="0.25">
      <c r="B92" s="109"/>
      <c r="C92" s="21"/>
      <c r="D92" s="32" t="s">
        <v>73</v>
      </c>
      <c r="E92" s="23">
        <v>820174</v>
      </c>
      <c r="F92" s="25">
        <v>271962.68000000005</v>
      </c>
      <c r="G92" s="70">
        <f t="shared" si="2"/>
        <v>0.33159144279140773</v>
      </c>
      <c r="H92" s="26" t="s">
        <v>94</v>
      </c>
      <c r="I92" s="27"/>
    </row>
    <row r="93" spans="2:9" ht="89.25" x14ac:dyDescent="0.25">
      <c r="B93" s="109"/>
      <c r="C93" s="21"/>
      <c r="D93" s="32" t="s">
        <v>74</v>
      </c>
      <c r="E93" s="23">
        <v>154900</v>
      </c>
      <c r="F93" s="25">
        <v>2230</v>
      </c>
      <c r="G93" s="70">
        <f t="shared" si="2"/>
        <v>1.4396384764364107E-2</v>
      </c>
      <c r="H93" s="23" t="s">
        <v>95</v>
      </c>
      <c r="I93" s="28" t="s">
        <v>96</v>
      </c>
    </row>
    <row r="94" spans="2:9" x14ac:dyDescent="0.25">
      <c r="B94" s="109" t="s">
        <v>111</v>
      </c>
      <c r="C94" s="52" t="s">
        <v>50</v>
      </c>
      <c r="D94" s="53" t="s">
        <v>31</v>
      </c>
      <c r="E94" s="54">
        <v>152419</v>
      </c>
      <c r="F94" s="54">
        <v>26360.7</v>
      </c>
      <c r="G94" s="71">
        <f t="shared" si="2"/>
        <v>0.17294891056889233</v>
      </c>
      <c r="H94" s="54"/>
      <c r="I94" s="55"/>
    </row>
    <row r="95" spans="2:9" x14ac:dyDescent="0.25">
      <c r="B95" s="109"/>
      <c r="C95" s="21"/>
      <c r="D95" s="32" t="s">
        <v>57</v>
      </c>
      <c r="E95" s="23">
        <v>89990</v>
      </c>
      <c r="F95" s="25">
        <v>0</v>
      </c>
      <c r="G95" s="70">
        <f t="shared" si="2"/>
        <v>0</v>
      </c>
      <c r="H95" s="23"/>
      <c r="I95" s="27" t="s">
        <v>97</v>
      </c>
    </row>
    <row r="96" spans="2:9" x14ac:dyDescent="0.25">
      <c r="B96" s="109"/>
      <c r="C96" s="21"/>
      <c r="D96" s="32" t="s">
        <v>67</v>
      </c>
      <c r="E96" s="23">
        <v>2520</v>
      </c>
      <c r="F96" s="25">
        <v>100</v>
      </c>
      <c r="G96" s="70">
        <f t="shared" si="2"/>
        <v>3.968253968253968E-2</v>
      </c>
      <c r="H96" s="23" t="s">
        <v>98</v>
      </c>
      <c r="I96" s="27" t="s">
        <v>99</v>
      </c>
    </row>
    <row r="97" spans="2:9" x14ac:dyDescent="0.25">
      <c r="B97" s="109"/>
      <c r="C97" s="21"/>
      <c r="D97" s="32" t="s">
        <v>59</v>
      </c>
      <c r="E97" s="23">
        <v>28500</v>
      </c>
      <c r="F97" s="25">
        <v>26224.5</v>
      </c>
      <c r="G97" s="70">
        <f>+F97/E97</f>
        <v>0.92015789473684206</v>
      </c>
      <c r="H97" s="23"/>
      <c r="I97" s="27"/>
    </row>
    <row r="98" spans="2:9" ht="38.25" x14ac:dyDescent="0.25">
      <c r="B98" s="109"/>
      <c r="C98" s="21"/>
      <c r="D98" s="32" t="s">
        <v>60</v>
      </c>
      <c r="E98" s="23">
        <v>22409</v>
      </c>
      <c r="F98" s="25">
        <v>36.200000000000728</v>
      </c>
      <c r="G98" s="70">
        <f t="shared" si="2"/>
        <v>1.6154223749386732E-3</v>
      </c>
      <c r="H98" s="23" t="s">
        <v>100</v>
      </c>
      <c r="I98" s="27" t="s">
        <v>101</v>
      </c>
    </row>
    <row r="99" spans="2:9" x14ac:dyDescent="0.25">
      <c r="B99" s="109"/>
      <c r="C99" s="21"/>
      <c r="D99" s="32" t="s">
        <v>70</v>
      </c>
      <c r="E99" s="23">
        <v>9000</v>
      </c>
      <c r="F99" s="25">
        <v>0</v>
      </c>
      <c r="G99" s="70">
        <f t="shared" si="2"/>
        <v>0</v>
      </c>
      <c r="H99" s="23"/>
      <c r="I99" s="27"/>
    </row>
    <row r="100" spans="2:9" x14ac:dyDescent="0.25">
      <c r="B100" s="109"/>
      <c r="C100" s="52" t="s">
        <v>51</v>
      </c>
      <c r="D100" s="53" t="s">
        <v>38</v>
      </c>
      <c r="E100" s="54">
        <v>132493</v>
      </c>
      <c r="F100" s="54">
        <v>0.80999999999767169</v>
      </c>
      <c r="G100" s="71">
        <f t="shared" si="2"/>
        <v>6.1135305261234305E-6</v>
      </c>
      <c r="H100" s="55"/>
      <c r="I100" s="55"/>
    </row>
    <row r="101" spans="2:9" x14ac:dyDescent="0.25">
      <c r="B101" s="109"/>
      <c r="C101" s="22"/>
      <c r="D101" s="33" t="s">
        <v>73</v>
      </c>
      <c r="E101" s="24">
        <v>132493</v>
      </c>
      <c r="F101" s="31">
        <v>0.80999999999767169</v>
      </c>
      <c r="G101" s="73">
        <f t="shared" si="2"/>
        <v>6.1135305261234305E-6</v>
      </c>
      <c r="H101" s="40"/>
      <c r="I101" s="44"/>
    </row>
    <row r="102" spans="2:9" x14ac:dyDescent="0.25">
      <c r="B102" s="109" t="s">
        <v>112</v>
      </c>
      <c r="C102" s="48" t="s">
        <v>52</v>
      </c>
      <c r="D102" s="49" t="s">
        <v>31</v>
      </c>
      <c r="E102" s="50">
        <v>290665</v>
      </c>
      <c r="F102" s="50">
        <v>3651.6900000000023</v>
      </c>
      <c r="G102" s="74">
        <f>+F102/E102</f>
        <v>1.2563225706569427E-2</v>
      </c>
      <c r="H102" s="50"/>
      <c r="I102" s="51"/>
    </row>
    <row r="103" spans="2:9" ht="102" x14ac:dyDescent="0.25">
      <c r="B103" s="109"/>
      <c r="C103" s="21"/>
      <c r="D103" s="32" t="s">
        <v>57</v>
      </c>
      <c r="E103" s="23">
        <v>149500</v>
      </c>
      <c r="F103" s="25">
        <v>18.690000000002328</v>
      </c>
      <c r="G103" s="70">
        <f>+F103/E103</f>
        <v>1.2501672240804233E-4</v>
      </c>
      <c r="H103" s="23" t="s">
        <v>102</v>
      </c>
      <c r="I103" s="28" t="s">
        <v>103</v>
      </c>
    </row>
    <row r="104" spans="2:9" x14ac:dyDescent="0.25">
      <c r="B104" s="109"/>
      <c r="C104" s="21"/>
      <c r="D104" s="32" t="s">
        <v>65</v>
      </c>
      <c r="E104" s="23">
        <v>50</v>
      </c>
      <c r="F104" s="25">
        <v>14</v>
      </c>
      <c r="G104" s="70">
        <f t="shared" si="2"/>
        <v>0.28000000000000003</v>
      </c>
      <c r="H104" s="23"/>
      <c r="I104" s="27"/>
    </row>
    <row r="105" spans="2:9" x14ac:dyDescent="0.25">
      <c r="B105" s="109"/>
      <c r="C105" s="21"/>
      <c r="D105" s="32" t="s">
        <v>67</v>
      </c>
      <c r="E105" s="23">
        <v>5640</v>
      </c>
      <c r="F105" s="25">
        <v>0</v>
      </c>
      <c r="G105" s="70">
        <f t="shared" si="2"/>
        <v>0</v>
      </c>
      <c r="H105" s="23"/>
      <c r="I105" s="27"/>
    </row>
    <row r="106" spans="2:9" ht="38.25" x14ac:dyDescent="0.25">
      <c r="B106" s="109"/>
      <c r="C106" s="21"/>
      <c r="D106" s="32" t="s">
        <v>60</v>
      </c>
      <c r="E106" s="23">
        <v>54445</v>
      </c>
      <c r="F106" s="25">
        <v>3619</v>
      </c>
      <c r="G106" s="70">
        <f t="shared" si="2"/>
        <v>6.6470750298466344E-2</v>
      </c>
      <c r="H106" s="23"/>
      <c r="I106" s="27"/>
    </row>
    <row r="107" spans="2:9" x14ac:dyDescent="0.25">
      <c r="B107" s="109"/>
      <c r="C107" s="21"/>
      <c r="D107" s="32" t="s">
        <v>70</v>
      </c>
      <c r="E107" s="23">
        <v>81030</v>
      </c>
      <c r="F107" s="25">
        <v>0</v>
      </c>
      <c r="G107" s="70">
        <f t="shared" si="2"/>
        <v>0</v>
      </c>
      <c r="H107" s="26"/>
      <c r="I107" s="28"/>
    </row>
    <row r="108" spans="2:9" x14ac:dyDescent="0.25">
      <c r="B108" s="109"/>
      <c r="C108" s="52" t="s">
        <v>53</v>
      </c>
      <c r="D108" s="53" t="s">
        <v>38</v>
      </c>
      <c r="E108" s="54">
        <v>396000</v>
      </c>
      <c r="F108" s="54">
        <v>0</v>
      </c>
      <c r="G108" s="71">
        <f t="shared" si="2"/>
        <v>0</v>
      </c>
      <c r="H108" s="54"/>
      <c r="I108" s="55"/>
    </row>
    <row r="109" spans="2:9" x14ac:dyDescent="0.25">
      <c r="B109" s="109"/>
      <c r="C109" s="39"/>
      <c r="D109" s="34" t="s">
        <v>70</v>
      </c>
      <c r="E109" s="35">
        <v>396000</v>
      </c>
      <c r="F109" s="36">
        <v>0</v>
      </c>
      <c r="G109" s="72">
        <f t="shared" si="2"/>
        <v>0</v>
      </c>
      <c r="H109" s="37"/>
      <c r="I109" s="43"/>
    </row>
    <row r="110" spans="2:9" s="45" customFormat="1" ht="32.25" customHeight="1" x14ac:dyDescent="0.25">
      <c r="B110" s="110" t="s">
        <v>29</v>
      </c>
      <c r="C110" s="114"/>
      <c r="D110" s="111"/>
      <c r="E110" s="46">
        <f>SUM(E4:E109)/2</f>
        <v>10000000</v>
      </c>
      <c r="F110" s="46">
        <f>SUM(F4:F109)/2</f>
        <v>2541789.1100000003</v>
      </c>
      <c r="G110" s="76">
        <f>+F110/E110</f>
        <v>0.25417891100000001</v>
      </c>
      <c r="H110" s="46"/>
      <c r="I110" s="47"/>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CLAUDIA</cp:lastModifiedBy>
  <cp:lastPrinted>2020-08-03T14:04:32Z</cp:lastPrinted>
  <dcterms:created xsi:type="dcterms:W3CDTF">2020-04-23T03:37:35Z</dcterms:created>
  <dcterms:modified xsi:type="dcterms:W3CDTF">2020-09-02T13:05:38Z</dcterms:modified>
</cp:coreProperties>
</file>